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008\Desktop\R元年度 公営企業に係る経営比較分析表\"/>
    </mc:Choice>
  </mc:AlternateContent>
  <workbookProtection workbookAlgorithmName="SHA-512" workbookHashValue="Q5q38py+9qx6/RNsfvF5jBowJwvwHN2c9j5ezy45GIWJz8JpvjtHbW1u3/tR5Zzr5FFWEMqHRPLrbXYXMfeC9w==" workbookSaltValue="DWHMXZwAXteNzgajWMVFeQ==" workbookSpinCount="100000" lockStructure="1"/>
  <bookViews>
    <workbookView xWindow="972"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<sst xmlns="http://schemas.openxmlformats.org/spreadsheetml/2006/main" count="233" uniqueCount="118">
  <si>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</si>
  <si>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</si>
  <si>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</si>
  <si>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</si>
  <si>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</si>
  <si>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</si>
  <si>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</si>
  <si>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</si>
  <si>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</si>
  <si>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</si>
  <si>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</si>
  <si>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</si>
  <si>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</si>
  <si>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</si>
  <si>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</si>
  <si>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</si>
  <si>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</si>
  <si>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</si>
  <si>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</si>
  <si>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</si>
  <si>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</si>
  <si>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</si>
  <si>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</si>
  <si>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</si>
  <si>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</si>
  <si>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</si>
  <si>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</si>
  <si>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</si>
  <si>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</si>
  <si>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</si>
  <si>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</si>
  <si>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</si>
  <si>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</si>
  <si>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</si>
  <si>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</si>
  <si>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</si>
  <si>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</si>
  <si>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</si>
  <si>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</si>
  <si>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</si>
  <si>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</si>
  <si>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</si>
  <si>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</si>
  <si>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</si>
  <si>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</si>
  <si>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</si>
  <si>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</si>
  <si>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</si>
  <si>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</si>
  <si>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</si>
  <si>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</si>
  <si>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</si>
  <si>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</si>
  <si>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</si>
  <si>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</si>
  <si>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</si>
  <si>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</si>
  <si>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</si>
  <si>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</si>
  <si>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</si>
  <si>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</si>
  <si>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</si>
  <si>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</si>
  <si>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</si>
  <si>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</si>
  <si>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</si>
  <si>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</si>
  <si>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</si>
  <si>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</si>
  <si>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</si>
  <si>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</si>
  <si>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</si>
  <si>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</si>
  <si>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</si>
  <si>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</si>
  <si>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</si>
  <si>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</si>
  <si>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</si>
  <si>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</si>
  <si>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</si>
  <si>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</si>
  <si>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</si>
  <si>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</si>
  <si>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</si>
  <si>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</si>
  <si>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</si>
  <si>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</si>
  <si>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</si>
  <si>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</si>
  <si>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</si>
  <si>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</si>
  <si>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</si>
  <si>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</si>
  <si>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</si>
  <si>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</si>
  <si>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</si>
  <si>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</si>
  <si>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</si>
  <si>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</si>
  <si>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</si>
  <si>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</si>
  <si>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</si>
  <si>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</si>
  <si>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</si>
  <si>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</si>
  <si>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</si>
  <si>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</si>
  <si>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</si>
  <si>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</si>
  <si>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</si>
  <si>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</si>
  <si>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</si>
  <si>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</si>
  <si>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</si>
  <si>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</si>
  <si>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公債費償還額の減少に伴い、④企業債残高対給水収益比率が減少している他は前年比から横ばい。
　類似団体平均値と比較すると、⑧有収率が若干低いが、他は類似団体平均値と同程度か、あるいは上回っていることから現行の料金体系で問題ないものと判断し、施設の更新に資本を使える状態となっているものと考えられる。</t>
    <rPh sb="1" eb="4">
      <t>コウサイヒ</t>
    </rPh>
    <rPh sb="4" eb="6">
      <t>ショウカン</t>
    </rPh>
    <rPh sb="6" eb="7">
      <t>ガク</t>
    </rPh>
    <rPh sb="8" eb="10">
      <t>ゲンショウ</t>
    </rPh>
    <rPh sb="11" eb="12">
      <t>トモナ</t>
    </rPh>
    <rPh sb="15" eb="17">
      <t>キギョウ</t>
    </rPh>
    <rPh sb="17" eb="18">
      <t>サイ</t>
    </rPh>
    <rPh sb="18" eb="20">
      <t>ザンダカ</t>
    </rPh>
    <rPh sb="20" eb="21">
      <t>タイ</t>
    </rPh>
    <rPh sb="21" eb="23">
      <t>キュウスイ</t>
    </rPh>
    <rPh sb="23" eb="25">
      <t>シュウエキ</t>
    </rPh>
    <rPh sb="25" eb="27">
      <t>ヒリツ</t>
    </rPh>
    <rPh sb="28" eb="30">
      <t>ゲンショウ</t>
    </rPh>
    <rPh sb="34" eb="35">
      <t>ホカ</t>
    </rPh>
    <rPh sb="36" eb="39">
      <t>ゼンネンヒ</t>
    </rPh>
    <rPh sb="41" eb="42">
      <t>ヨコ</t>
    </rPh>
    <rPh sb="48" eb="50">
      <t>ルイジ</t>
    </rPh>
    <rPh sb="50" eb="52">
      <t>ダンタイ</t>
    </rPh>
    <rPh sb="52" eb="54">
      <t>ヘイキン</t>
    </rPh>
    <rPh sb="54" eb="55">
      <t>アタイ</t>
    </rPh>
    <rPh sb="56" eb="58">
      <t>ヒカク</t>
    </rPh>
    <rPh sb="63" eb="66">
      <t>ユウシュウリツ</t>
    </rPh>
    <rPh sb="67" eb="69">
      <t>ジャッカン</t>
    </rPh>
    <rPh sb="69" eb="70">
      <t>ヒク</t>
    </rPh>
    <rPh sb="73" eb="74">
      <t>ホカ</t>
    </rPh>
    <rPh sb="75" eb="77">
      <t>ルイジ</t>
    </rPh>
    <rPh sb="77" eb="79">
      <t>ダンタイ</t>
    </rPh>
    <rPh sb="79" eb="81">
      <t>ヘイキン</t>
    </rPh>
    <rPh sb="81" eb="82">
      <t>アタイ</t>
    </rPh>
    <rPh sb="83" eb="86">
      <t>ドウテイド</t>
    </rPh>
    <rPh sb="92" eb="94">
      <t>ウワマワ</t>
    </rPh>
    <rPh sb="102" eb="104">
      <t>ゲンコウ</t>
    </rPh>
    <rPh sb="105" eb="107">
      <t>リョウキン</t>
    </rPh>
    <rPh sb="107" eb="109">
      <t>タイケイ</t>
    </rPh>
    <rPh sb="110" eb="112">
      <t>モンダイ</t>
    </rPh>
    <rPh sb="117" eb="119">
      <t>ハンダン</t>
    </rPh>
    <rPh sb="121" eb="123">
      <t>シセツ</t>
    </rPh>
    <rPh sb="124" eb="126">
      <t>コウシン</t>
    </rPh>
    <rPh sb="127" eb="129">
      <t>シホン</t>
    </rPh>
    <rPh sb="130" eb="131">
      <t>ツカ</t>
    </rPh>
    <rPh sb="133" eb="135">
      <t>ジョウタイ</t>
    </rPh>
    <rPh sb="144" eb="145">
      <t>カンガ</t>
    </rPh>
    <phoneticPr fontId="4"/>
  </si>
  <si>
    <t>　布設後、４０年を経過した管路が今後増えていくことから計画的な更新を行い、⑧有収率の改善も含め検討していく必要がある。
　また、浄水場等の主要施設も建設後４０年を経過していることから⑦施設利用率を踏まえ管路更新と並行しながら更新計画を検討する必要がある。</t>
    <rPh sb="1" eb="3">
      <t>フセツ</t>
    </rPh>
    <rPh sb="3" eb="4">
      <t>ゴ</t>
    </rPh>
    <rPh sb="7" eb="8">
      <t>ネン</t>
    </rPh>
    <rPh sb="9" eb="11">
      <t>ケイカ</t>
    </rPh>
    <rPh sb="13" eb="15">
      <t>カンロ</t>
    </rPh>
    <rPh sb="16" eb="18">
      <t>コンゴ</t>
    </rPh>
    <rPh sb="18" eb="19">
      <t>フ</t>
    </rPh>
    <rPh sb="27" eb="30">
      <t>ケイカクテキ</t>
    </rPh>
    <rPh sb="31" eb="33">
      <t>コウシン</t>
    </rPh>
    <rPh sb="34" eb="35">
      <t>オコナ</t>
    </rPh>
    <rPh sb="38" eb="41">
      <t>ユウシュウリツ</t>
    </rPh>
    <rPh sb="42" eb="44">
      <t>カイゼン</t>
    </rPh>
    <rPh sb="45" eb="46">
      <t>フク</t>
    </rPh>
    <rPh sb="47" eb="49">
      <t>ケントウ</t>
    </rPh>
    <rPh sb="53" eb="55">
      <t>ヒツヨウ</t>
    </rPh>
    <rPh sb="64" eb="67">
      <t>ジョウスイジョウ</t>
    </rPh>
    <rPh sb="67" eb="68">
      <t>トウ</t>
    </rPh>
    <rPh sb="69" eb="71">
      <t>シュヨウ</t>
    </rPh>
    <rPh sb="71" eb="73">
      <t>シセツ</t>
    </rPh>
    <rPh sb="74" eb="76">
      <t>ケンセツ</t>
    </rPh>
    <rPh sb="76" eb="77">
      <t>ゴ</t>
    </rPh>
    <rPh sb="79" eb="80">
      <t>ネン</t>
    </rPh>
    <rPh sb="81" eb="83">
      <t>ケイカ</t>
    </rPh>
    <rPh sb="92" eb="94">
      <t>シセツ</t>
    </rPh>
    <rPh sb="94" eb="96">
      <t>リヨウ</t>
    </rPh>
    <rPh sb="96" eb="97">
      <t>リツ</t>
    </rPh>
    <rPh sb="98" eb="99">
      <t>フ</t>
    </rPh>
    <rPh sb="101" eb="103">
      <t>カンロ</t>
    </rPh>
    <rPh sb="103" eb="105">
      <t>コウシン</t>
    </rPh>
    <rPh sb="106" eb="108">
      <t>ヘイコウ</t>
    </rPh>
    <rPh sb="112" eb="114">
      <t>コウシン</t>
    </rPh>
    <rPh sb="114" eb="116">
      <t>ケイカク</t>
    </rPh>
    <rPh sb="117" eb="119">
      <t>ケントウ</t>
    </rPh>
    <rPh sb="121" eb="123">
      <t>ヒツヨウ</t>
    </rPh>
    <phoneticPr fontId="4"/>
  </si>
  <si>
    <t>　給水人口の減少に伴う①収益的収支比率の減少が将来的に予測されるので、施設の更新にあたっては耐震化等の長寿命化や施設規模の再検討を含め、給水人口規模に見合った効率的な更新計画を検討していく。
　また、地方公営企業法の適用を通じて経営・資産状況の見える化を進めていく。</t>
    <rPh sb="1" eb="3">
      <t>キュウスイ</t>
    </rPh>
    <rPh sb="3" eb="5">
      <t>ジンコウ</t>
    </rPh>
    <rPh sb="6" eb="8">
      <t>ゲンショウ</t>
    </rPh>
    <rPh sb="9" eb="10">
      <t>トモナ</t>
    </rPh>
    <rPh sb="12" eb="15">
      <t>シュウエキテキ</t>
    </rPh>
    <rPh sb="15" eb="17">
      <t>シュウシ</t>
    </rPh>
    <rPh sb="17" eb="19">
      <t>ヒリツ</t>
    </rPh>
    <rPh sb="20" eb="22">
      <t>ゲンショウ</t>
    </rPh>
    <rPh sb="23" eb="26">
      <t>ショウライテキ</t>
    </rPh>
    <rPh sb="27" eb="29">
      <t>ヨソク</t>
    </rPh>
    <rPh sb="35" eb="37">
      <t>シセツ</t>
    </rPh>
    <rPh sb="38" eb="40">
      <t>コウシン</t>
    </rPh>
    <rPh sb="46" eb="49">
      <t>タイシンカ</t>
    </rPh>
    <rPh sb="49" eb="50">
      <t>トウ</t>
    </rPh>
    <rPh sb="51" eb="55">
      <t>チョウジュミョウカ</t>
    </rPh>
    <rPh sb="56" eb="58">
      <t>シセツ</t>
    </rPh>
    <rPh sb="58" eb="60">
      <t>キボ</t>
    </rPh>
    <rPh sb="61" eb="64">
      <t>サイケントウ</t>
    </rPh>
    <rPh sb="65" eb="66">
      <t>フク</t>
    </rPh>
    <rPh sb="68" eb="70">
      <t>キュウスイ</t>
    </rPh>
    <rPh sb="70" eb="72">
      <t>ジンコウ</t>
    </rPh>
    <rPh sb="72" eb="74">
      <t>キボ</t>
    </rPh>
    <rPh sb="75" eb="77">
      <t>ミア</t>
    </rPh>
    <rPh sb="79" eb="82">
      <t>コウリツテキ</t>
    </rPh>
    <rPh sb="83" eb="85">
      <t>コウシン</t>
    </rPh>
    <rPh sb="85" eb="87">
      <t>ケイカク</t>
    </rPh>
    <rPh sb="88" eb="90">
      <t>ケントウ</t>
    </rPh>
    <rPh sb="101" eb="103">
      <t>チホウ</t>
    </rPh>
    <rPh sb="103" eb="105">
      <t>コウエイ</t>
    </rPh>
    <rPh sb="105" eb="107">
      <t>キギョウ</t>
    </rPh>
    <rPh sb="107" eb="108">
      <t>ホウ</t>
    </rPh>
    <rPh sb="109" eb="111">
      <t>テキヨウ</t>
    </rPh>
    <rPh sb="112" eb="113">
      <t>ツウ</t>
    </rPh>
    <rPh sb="115" eb="117">
      <t>ケイエイ</t>
    </rPh>
    <rPh sb="118" eb="120">
      <t>シサン</t>
    </rPh>
    <rPh sb="120" eb="122">
      <t>ジョウキョウ</t>
    </rPh>
    <rPh sb="123" eb="124">
      <t>ミ</t>
    </rPh>
    <rPh sb="126" eb="127">
      <t>カ</t>
    </rPh>
    <rPh sb="128" eb="1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</si>
</sst>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B3-471F-AC48-508EF90EA39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7FB3-471F-AC48-508EF90EA39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63.81</c:v>
                </c:pt>
                <c:pt idx="1">
                  <c:v>65.91</c:v>
                </c:pt>
                <c:pt idx="2">
                  <c:v>57.9</c:v>
                </c:pt>
                <c:pt idx="3">
                  <c:v>57.88</c:v>
                </c:pt>
                <c:pt idx="4">
                  <c:v>57.16</c:v>
                </c:pt>
              </c:numCache>
            </c:numRef>
          </c:val>
          <c:extLst>
            <c:ext xmlns:c16="http://schemas.microsoft.com/office/drawing/2014/chart" uri="{C3380CC4-5D6E-409C-BE32-E72D297353CC}">
              <c16:uniqueId val="{00000000-5480-4798-BAB2-85019A0C77F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5480-4798-BAB2-85019A0C77F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63.75</c:v>
                </c:pt>
                <c:pt idx="1">
                  <c:v>61.33</c:v>
                </c:pt>
                <c:pt idx="2">
                  <c:v>67.38</c:v>
                </c:pt>
                <c:pt idx="3">
                  <c:v>67.3</c:v>
                </c:pt>
                <c:pt idx="4">
                  <c:v>68.66</c:v>
                </c:pt>
              </c:numCache>
            </c:numRef>
          </c:val>
          <c:extLst>
            <c:ext xmlns:c16="http://schemas.microsoft.com/office/drawing/2014/chart" uri="{C3380CC4-5D6E-409C-BE32-E72D297353CC}">
              <c16:uniqueId val="{00000000-1948-4F21-85E3-4D9A6264D6F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1948-4F21-85E3-4D9A6264D6F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92.43</c:v>
                </c:pt>
                <c:pt idx="1">
                  <c:v>88.1</c:v>
                </c:pt>
                <c:pt idx="2">
                  <c:v>89.9</c:v>
                </c:pt>
                <c:pt idx="3">
                  <c:v>86.21</c:v>
                </c:pt>
                <c:pt idx="4">
                  <c:v>99.41</c:v>
                </c:pt>
              </c:numCache>
            </c:numRef>
          </c:val>
          <c:extLst>
            <c:ext xmlns:c16="http://schemas.microsoft.com/office/drawing/2014/chart" uri="{C3380CC4-5D6E-409C-BE32-E72D297353CC}">
              <c16:uniqueId val="{00000000-8738-4894-816D-7338C8DF40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8738-4894-816D-7338C8DF40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D-459D-AE1D-55086E65B3B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D-459D-AE1D-55086E65B3B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B-4CC8-9315-3C793EBEA21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B-4CC8-9315-3C793EBEA21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B-47BD-B10A-C7B4739B1F3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B-47BD-B10A-C7B4739B1F3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D-4865-91DD-427F3A8CF06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D-4865-91DD-427F3A8CF06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560.11</c:v>
                </c:pt>
                <c:pt idx="1">
                  <c:v>487.55</c:v>
                </c:pt>
                <c:pt idx="2">
                  <c:v>407.17</c:v>
                </c:pt>
                <c:pt idx="3">
                  <c:v>344.37</c:v>
                </c:pt>
                <c:pt idx="4">
                  <c:v>284.83</c:v>
                </c:pt>
              </c:numCache>
            </c:numRef>
          </c:val>
          <c:extLst>
            <c:ext xmlns:c16="http://schemas.microsoft.com/office/drawing/2014/chart" uri="{C3380CC4-5D6E-409C-BE32-E72D297353CC}">
              <c16:uniqueId val="{00000000-D60B-4A1A-821E-67332BF6FAF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60B-4A1A-821E-67332BF6FAF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67.45</c:v>
                </c:pt>
                <c:pt idx="1">
                  <c:v>66.459999999999994</c:v>
                </c:pt>
                <c:pt idx="2">
                  <c:v>71.11</c:v>
                </c:pt>
                <c:pt idx="3">
                  <c:v>70.38</c:v>
                </c:pt>
                <c:pt idx="4">
                  <c:v>87.32</c:v>
                </c:pt>
              </c:numCache>
            </c:numRef>
          </c:val>
          <c:extLst>
            <c:ext xmlns:c16="http://schemas.microsoft.com/office/drawing/2014/chart" uri="{C3380CC4-5D6E-409C-BE32-E72D297353CC}">
              <c16:uniqueId val="{00000000-DF49-4A22-8E85-579518D5A47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DF49-4A22-8E85-579518D5A47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303.66000000000003</c:v>
                </c:pt>
                <c:pt idx="1">
                  <c:v>306.87</c:v>
                </c:pt>
                <c:pt idx="2">
                  <c:v>298.86</c:v>
                </c:pt>
                <c:pt idx="3">
                  <c:v>301.3</c:v>
                </c:pt>
                <c:pt idx="4">
                  <c:v>243.41</c:v>
                </c:pt>
              </c:numCache>
            </c:numRef>
          </c:val>
          <c:extLst>
            <c:ext xmlns:c16="http://schemas.microsoft.com/office/drawing/2014/chart" uri="{C3380CC4-5D6E-409C-BE32-E72D297353CC}">
              <c16:uniqueId val="{00000000-CEC9-4DA0-A180-F06FE82E5A9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EC9-4DA0-A180-F06FE82E5A9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乙部町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3625</v>
      </c>
      <c r="AM8" s="67"/>
      <c r="AN8" s="67"/>
      <c r="AO8" s="67"/>
      <c r="AP8" s="67"/>
      <c r="AQ8" s="67"/>
      <c r="AR8" s="67"/>
      <c r="AS8" s="67"/>
      <c r="AT8" s="66">
        <f>データ!$S$6</f>
        <v>162.59</v>
      </c>
      <c r="AU8" s="66"/>
      <c r="AV8" s="66"/>
      <c r="AW8" s="66"/>
      <c r="AX8" s="66"/>
      <c r="AY8" s="66"/>
      <c r="AZ8" s="66"/>
      <c r="BA8" s="66"/>
      <c r="BB8" s="66">
        <f>データ!$T$6</f>
        <v>22.3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98.18</v>
      </c>
      <c r="Q10" s="66"/>
      <c r="R10" s="66"/>
      <c r="S10" s="66"/>
      <c r="T10" s="66"/>
      <c r="U10" s="66"/>
      <c r="V10" s="66"/>
      <c r="W10" s="67">
        <f>データ!$Q$6</f>
        <v>3690</v>
      </c>
      <c r="X10" s="67"/>
      <c r="Y10" s="67"/>
      <c r="Z10" s="67"/>
      <c r="AA10" s="67"/>
      <c r="AB10" s="67"/>
      <c r="AC10" s="67"/>
      <c r="AD10" s="2"/>
      <c r="AE10" s="2"/>
      <c r="AF10" s="2"/>
      <c r="AG10" s="2"/>
      <c r="AH10" s="2"/>
      <c r="AI10" s="2"/>
      <c r="AJ10" s="2"/>
      <c r="AK10" s="2"/>
      <c r="AL10" s="67">
        <f>データ!$U$6</f>
        <v>3512</v>
      </c>
      <c r="AM10" s="67"/>
      <c r="AN10" s="67"/>
      <c r="AO10" s="67"/>
      <c r="AP10" s="67"/>
      <c r="AQ10" s="67"/>
      <c r="AR10" s="67"/>
      <c r="AS10" s="67"/>
      <c r="AT10" s="66">
        <f>データ!$V$6</f>
        <v>1.8</v>
      </c>
      <c r="AU10" s="66"/>
      <c r="AV10" s="66"/>
      <c r="AW10" s="66"/>
      <c r="AX10" s="66"/>
      <c r="AY10" s="66"/>
      <c r="AZ10" s="66"/>
      <c r="BA10" s="66"/>
      <c r="BB10" s="66">
        <f>データ!$W$6</f>
        <v>1951.11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Sy8a8/IbVcZ+RWq2x1G00+NeSiSAkwTMAGkHiiQMGW7Zh+nKaM1MM58/MO++MUjbydBzDX+QhyVuuhX2nN6fw==" saltValue="PVAfViam4t5eQpXd6Tomt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13641</v>
      </c>
      <c r="D6" s="34">
        <f t="shared" si="3"/>
        <v>47</v>
      </c>
      <c r="E6" s="34">
        <f t="shared" si="3"/>
        <v>1</v>
      </c>
      <c r="F6" s="34">
        <f t="shared" si="3"/>
        <v>0</v>
      </c>
      <c r="G6" s="34">
        <f t="shared" si="3"/>
        <v>0</v>
      </c>
      <c r="H6" s="34" t="str">
        <f t="shared" si="3"/>
        <v>北海道　乙部町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98.18</v>
      </c>
      <c r="Q6" s="35">
        <f t="shared" si="3"/>
        <v>3690</v>
      </c>
      <c r="R6" s="35">
        <f t="shared" si="3"/>
        <v>3625</v>
      </c>
      <c r="S6" s="35">
        <f t="shared" si="3"/>
        <v>162.59</v>
      </c>
      <c r="T6" s="35">
        <f t="shared" si="3"/>
        <v>22.3</v>
      </c>
      <c r="U6" s="35">
        <f t="shared" si="3"/>
        <v>3512</v>
      </c>
      <c r="V6" s="35">
        <f t="shared" si="3"/>
        <v>1.8</v>
      </c>
      <c r="W6" s="35">
        <f t="shared" si="3"/>
        <v>1951.11</v>
      </c>
      <c r="X6" s="36">
        <f>IF(X7="",NA(),X7)</f>
        <v>92.43</v>
      </c>
      <c r="Y6" s="36">
        <f t="shared" ref="Y6:AG6" si="4">IF(Y7="",NA(),Y7)</f>
        <v>88.1</v>
      </c>
      <c r="Z6" s="36">
        <f t="shared" si="4"/>
        <v>89.9</v>
      </c>
      <c r="AA6" s="36">
        <f t="shared" si="4"/>
        <v>86.21</v>
      </c>
      <c r="AB6" s="36">
        <f t="shared" si="4"/>
        <v>99.41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560.11</v>
      </c>
      <c r="BF6" s="36">
        <f t="shared" ref="BF6:BN6" si="7">IF(BF7="",NA(),BF7)</f>
        <v>487.55</v>
      </c>
      <c r="BG6" s="36">
        <f t="shared" si="7"/>
        <v>407.17</v>
      </c>
      <c r="BH6" s="36">
        <f t="shared" si="7"/>
        <v>344.37</v>
      </c>
      <c r="BI6" s="36">
        <f t="shared" si="7"/>
        <v>284.83</v>
      </c>
      <c r="BJ6" s="36">
        <f t="shared" si="7"/>
        <v>1134.67</v>
      </c>
      <c r="BK6" s="36">
        <f t="shared" si="7"/>
        <v>1144.79</v>
      </c>
      <c r="BL6" s="36">
        <f t="shared" si="7"/>
        <v>1061.58</v>
      </c>
      <c r="BM6" s="36">
        <f t="shared" si="7"/>
        <v>1007.7</v>
      </c>
      <c r="BN6" s="36">
        <f t="shared" si="7"/>
        <v>1018.52</v>
      </c>
      <c r="BO6" s="35" t="str">
        <f>IF(BO7="","",IF(BO7="-","【-】","【"&amp;SUBSTITUTE(TEXT(BO7,"#,##0.00"),"-","△")&amp;"】"))</f>
        <v>【1,084.05】</v>
      </c>
      <c r="BP6" s="36">
        <f>IF(BP7="",NA(),BP7)</f>
        <v>67.45</v>
      </c>
      <c r="BQ6" s="36">
        <f t="shared" ref="BQ6:BY6" si="8">IF(BQ7="",NA(),BQ7)</f>
        <v>66.459999999999994</v>
      </c>
      <c r="BR6" s="36">
        <f t="shared" si="8"/>
        <v>71.11</v>
      </c>
      <c r="BS6" s="36">
        <f t="shared" si="8"/>
        <v>70.38</v>
      </c>
      <c r="BT6" s="36">
        <f t="shared" si="8"/>
        <v>87.32</v>
      </c>
      <c r="BU6" s="36">
        <f t="shared" si="8"/>
        <v>40.6</v>
      </c>
      <c r="BV6" s="36">
        <f t="shared" si="8"/>
        <v>56.04</v>
      </c>
      <c r="BW6" s="36">
        <f t="shared" si="8"/>
        <v>58.52</v>
      </c>
      <c r="BX6" s="36">
        <f t="shared" si="8"/>
        <v>59.22</v>
      </c>
      <c r="BY6" s="36">
        <f t="shared" si="8"/>
        <v>58.79</v>
      </c>
      <c r="BZ6" s="35" t="str">
        <f>IF(BZ7="","",IF(BZ7="-","【-】","【"&amp;SUBSTITUTE(TEXT(BZ7,"#,##0.00"),"-","△")&amp;"】"))</f>
        <v>【53.46】</v>
      </c>
      <c r="CA6" s="36">
        <f>IF(CA7="",NA(),CA7)</f>
        <v>303.66000000000003</v>
      </c>
      <c r="CB6" s="36">
        <f t="shared" ref="CB6:CJ6" si="9">IF(CB7="",NA(),CB7)</f>
        <v>306.87</v>
      </c>
      <c r="CC6" s="36">
        <f t="shared" si="9"/>
        <v>298.86</v>
      </c>
      <c r="CD6" s="36">
        <f t="shared" si="9"/>
        <v>301.3</v>
      </c>
      <c r="CE6" s="36">
        <f t="shared" si="9"/>
        <v>243.41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63.81</v>
      </c>
      <c r="CM6" s="36">
        <f t="shared" ref="CM6:CU6" si="10">IF(CM7="",NA(),CM7)</f>
        <v>65.91</v>
      </c>
      <c r="CN6" s="36">
        <f t="shared" si="10"/>
        <v>57.9</v>
      </c>
      <c r="CO6" s="36">
        <f t="shared" si="10"/>
        <v>57.88</v>
      </c>
      <c r="CP6" s="36">
        <f t="shared" si="10"/>
        <v>57.16</v>
      </c>
      <c r="CQ6" s="36">
        <f t="shared" si="10"/>
        <v>57.29</v>
      </c>
      <c r="CR6" s="36">
        <f t="shared" si="10"/>
        <v>55.9</v>
      </c>
      <c r="CS6" s="36">
        <f t="shared" si="10"/>
        <v>57.3</v>
      </c>
      <c r="CT6" s="36">
        <f t="shared" si="10"/>
        <v>56.76</v>
      </c>
      <c r="CU6" s="36">
        <f t="shared" si="10"/>
        <v>56.04</v>
      </c>
      <c r="CV6" s="35" t="str">
        <f>IF(CV7="","",IF(CV7="-","【-】","【"&amp;SUBSTITUTE(TEXT(CV7,"#,##0.00"),"-","△")&amp;"】"))</f>
        <v>【54.90】</v>
      </c>
      <c r="CW6" s="36">
        <f>IF(CW7="",NA(),CW7)</f>
        <v>63.75</v>
      </c>
      <c r="CX6" s="36">
        <f t="shared" ref="CX6:DF6" si="11">IF(CX7="",NA(),CX7)</f>
        <v>61.33</v>
      </c>
      <c r="CY6" s="36">
        <f t="shared" si="11"/>
        <v>67.38</v>
      </c>
      <c r="CZ6" s="36">
        <f t="shared" si="11"/>
        <v>67.3</v>
      </c>
      <c r="DA6" s="36">
        <f t="shared" si="11"/>
        <v>68.66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13641</v>
      </c>
      <c r="D7" s="38">
        <v>47</v>
      </c>
      <c r="E7" s="38">
        <v>1</v>
      </c>
      <c r="F7" s="38">
        <v>0</v>
      </c>
      <c r="G7" s="38">
        <v>0</v>
      </c>
      <c r="H7" s="38" t="s">
        <v>96</v>
      </c>
      <c r="I7" s="38" t="s">
        <v>97</v>
      </c>
      <c r="J7" s="38" t="s">
        <v>98</v>
      </c>
      <c r="K7" s="38" t="s">
        <v>99</v>
      </c>
      <c r="L7" s="38" t="s">
        <v>100</v>
      </c>
      <c r="M7" s="38" t="s">
        <v>101</v>
      </c>
      <c r="N7" s="39" t="s">
        <v>102</v>
      </c>
      <c r="O7" s="39" t="s">
        <v>103</v>
      </c>
      <c r="P7" s="39">
        <v>98.18</v>
      </c>
      <c r="Q7" s="39">
        <v>3690</v>
      </c>
      <c r="R7" s="39">
        <v>3625</v>
      </c>
      <c r="S7" s="39">
        <v>162.59</v>
      </c>
      <c r="T7" s="39">
        <v>22.3</v>
      </c>
      <c r="U7" s="39">
        <v>3512</v>
      </c>
      <c r="V7" s="39">
        <v>1.8</v>
      </c>
      <c r="W7" s="39">
        <v>1951.11</v>
      </c>
      <c r="X7" s="39">
        <v>92.43</v>
      </c>
      <c r="Y7" s="39">
        <v>88.1</v>
      </c>
      <c r="Z7" s="39">
        <v>89.9</v>
      </c>
      <c r="AA7" s="39">
        <v>86.21</v>
      </c>
      <c r="AB7" s="39">
        <v>99.41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560.11</v>
      </c>
      <c r="BF7" s="39">
        <v>487.55</v>
      </c>
      <c r="BG7" s="39">
        <v>407.17</v>
      </c>
      <c r="BH7" s="39">
        <v>344.37</v>
      </c>
      <c r="BI7" s="39">
        <v>284.83</v>
      </c>
      <c r="BJ7" s="39">
        <v>1134.67</v>
      </c>
      <c r="BK7" s="39">
        <v>1144.79</v>
      </c>
      <c r="BL7" s="39">
        <v>1061.58</v>
      </c>
      <c r="BM7" s="39">
        <v>1007.7</v>
      </c>
      <c r="BN7" s="39">
        <v>1018.52</v>
      </c>
      <c r="BO7" s="39">
        <v>1084.05</v>
      </c>
      <c r="BP7" s="39">
        <v>67.45</v>
      </c>
      <c r="BQ7" s="39">
        <v>66.459999999999994</v>
      </c>
      <c r="BR7" s="39">
        <v>71.11</v>
      </c>
      <c r="BS7" s="39">
        <v>70.38</v>
      </c>
      <c r="BT7" s="39">
        <v>87.32</v>
      </c>
      <c r="BU7" s="39">
        <v>40.6</v>
      </c>
      <c r="BV7" s="39">
        <v>56.04</v>
      </c>
      <c r="BW7" s="39">
        <v>58.52</v>
      </c>
      <c r="BX7" s="39">
        <v>59.22</v>
      </c>
      <c r="BY7" s="39">
        <v>58.79</v>
      </c>
      <c r="BZ7" s="39">
        <v>53.46</v>
      </c>
      <c r="CA7" s="39">
        <v>303.66000000000003</v>
      </c>
      <c r="CB7" s="39">
        <v>306.87</v>
      </c>
      <c r="CC7" s="39">
        <v>298.86</v>
      </c>
      <c r="CD7" s="39">
        <v>301.3</v>
      </c>
      <c r="CE7" s="39">
        <v>243.41</v>
      </c>
      <c r="CF7" s="39">
        <v>440.03</v>
      </c>
      <c r="CG7" s="39">
        <v>304.35000000000002</v>
      </c>
      <c r="CH7" s="39">
        <v>296.3</v>
      </c>
      <c r="CI7" s="39">
        <v>292.89999999999998</v>
      </c>
      <c r="CJ7" s="39">
        <v>298.25</v>
      </c>
      <c r="CK7" s="39">
        <v>300.47000000000003</v>
      </c>
      <c r="CL7" s="39">
        <v>63.81</v>
      </c>
      <c r="CM7" s="39">
        <v>65.91</v>
      </c>
      <c r="CN7" s="39">
        <v>57.9</v>
      </c>
      <c r="CO7" s="39">
        <v>57.88</v>
      </c>
      <c r="CP7" s="39">
        <v>57.16</v>
      </c>
      <c r="CQ7" s="39">
        <v>57.29</v>
      </c>
      <c r="CR7" s="39">
        <v>55.9</v>
      </c>
      <c r="CS7" s="39">
        <v>57.3</v>
      </c>
      <c r="CT7" s="39">
        <v>56.76</v>
      </c>
      <c r="CU7" s="39">
        <v>56.04</v>
      </c>
      <c r="CV7" s="39">
        <v>54.9</v>
      </c>
      <c r="CW7" s="39">
        <v>63.75</v>
      </c>
      <c r="CX7" s="39">
        <v>61.33</v>
      </c>
      <c r="CY7" s="39">
        <v>67.38</v>
      </c>
      <c r="CZ7" s="39">
        <v>67.3</v>
      </c>
      <c r="DA7" s="39">
        <v>68.66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kensetsu008</cp:lastModifiedBy>
  <cp:lastPrinted>2021-01-19T00:11:05Z</cp:lastPrinted>
  <dcterms:created xsi:type="dcterms:W3CDTF">2020-12-04T02:17:39Z</dcterms:created>
  <dcterms:modified xsi:type="dcterms:W3CDTF">2021-01-19T00:11:07Z</dcterms:modified>
  <cp:category/>
</cp:coreProperties>
</file>