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J:\1 財政係\2 財政状況・資料集等\2 財政状況資料集\R6財政状況資料集\260303【照会：3／9（月）〆切　※公表は3／23（月）正午まで※】令和６年度財政状況資料集の作成及び公表について\"/>
    </mc:Choice>
  </mc:AlternateContent>
  <xr:revisionPtr revIDLastSave="0" documentId="13_ncr:1_{30C51D80-E29A-4D12-92DB-06B499A2A1D9}" xr6:coauthVersionLast="47" xr6:coauthVersionMax="47" xr10:uidLastSave="{00000000-0000-0000-0000-000000000000}"/>
  <bookViews>
    <workbookView xWindow="-120" yWindow="-16320" windowWidth="29040" windowHeight="15720" firstSheet="4"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35" i="10"/>
  <c r="CO34" i="10"/>
  <c r="BW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<sst xmlns="http://schemas.openxmlformats.org/spreadsheetml/2006/main" count="1100" uniqueCount="560">
  <si>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</si>
  <si>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</si>
  <si>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</si>
  <si>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</si>
  <si>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</si>
  <si>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</si>
  <si>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</si>
  <si>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</si>
  <si>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</si>
  <si>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</si>
  <si>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</si>
  <si>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</si>
  <si>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</si>
  <si>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</si>
  <si>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</si>
  <si>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</si>
  <si>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</si>
  <si>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</si>
  <si>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</si>
  <si>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</si>
  <si>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</si>
  <si>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</si>
  <si>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</si>
  <si>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</si>
  <si>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</si>
  <si>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</si>
  <si>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</si>
  <si>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</si>
  <si>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</si>
  <si>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</si>
  <si>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</si>
  <si>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</si>
  <si>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</si>
  <si>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</si>
  <si>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</si>
  <si>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</si>
  <si>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</si>
  <si>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</si>
  <si>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</si>
  <si>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</si>
  <si>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</si>
  <si>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</si>
  <si>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</si>
  <si>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</si>
  <si>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</si>
  <si>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</si>
  <si>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</si>
  <si>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</si>
  <si>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</si>
  <si>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</si>
  <si>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</si>
  <si>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</si>
  <si>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</si>
  <si>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</si>
  <si>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</si>
  <si>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</si>
  <si>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</si>
  <si>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</si>
  <si>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</si>
  <si>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</si>
  <si>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</si>
  <si>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</si>
  <si>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</si>
  <si>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</si>
  <si>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</si>
  <si>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</si>
  <si>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</si>
  <si>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</si>
  <si>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</si>
  <si>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</si>
  <si>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</si>
  <si>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</si>
  <si>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</si>
  <si>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</si>
  <si>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</si>
  <si>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</si>
  <si>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</si>
  <si>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</si>
  <si>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</si>
  <si>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</si>
  <si>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</si>
  <si>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</si>
  <si>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</si>
  <si>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</si>
  <si>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</si>
  <si>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</si>
  <si>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</si>
  <si>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</si>
  <si>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</si>
  <si>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</si>
  <si>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</si>
  <si>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</si>
  <si>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</si>
  <si>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</si>
  <si>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乙部町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</si>
  <si>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</si>
  <si>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</si>
  <si>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</si>
  <si>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</si>
  <si>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</si>
  <si>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</si>
  <si>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</si>
  <si>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</si>
  <si>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</si>
  <si>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</si>
  <si>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</si>
  <si>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</si>
  <si>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</si>
  <si>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</si>
  <si>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</si>
  <si>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</si>
  <si>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</si>
  <si>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</si>
  <si>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</si>
  <si>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</si>
  <si>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</si>
  <si>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</si>
  <si>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</si>
  <si>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</si>
  <si>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</si>
  <si>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</si>
  <si>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</si>
  <si>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</si>
  <si>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</si>
  <si>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</si>
  <si>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</si>
  <si>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</si>
  <si>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</si>
  <si>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</si>
  <si>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</si>
  <si>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</si>
  <si>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</si>
  <si>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</si>
  <si>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</si>
  <si>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</si>
  <si>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</si>
  <si>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</si>
  <si>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</si>
  <si>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</si>
  <si>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</si>
  <si>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</si>
  <si>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</si>
  <si>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</si>
  <si>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</si>
  <si>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</si>
  <si>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</si>
  <si>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</si>
  <si>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</si>
  <si>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</si>
  <si>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</si>
  <si>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</si>
  <si>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</si>
  <si>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</si>
  <si>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</si>
  <si>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</si>
  <si>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</si>
  <si>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</si>
  <si>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</si>
  <si>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</si>
  <si>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</si>
  <si>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</si>
  <si>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</si>
  <si>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</si>
  <si>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</si>
  <si>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</si>
  <si>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</si>
  <si>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</si>
  <si>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</si>
  <si>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</si>
  <si>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</si>
  <si>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</si>
  <si>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</si>
  <si>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</si>
  <si>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</si>
  <si>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</si>
  <si>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</si>
  <si>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</si>
  <si>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</si>
  <si>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</si>
  <si>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</si>
  <si>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</si>
  <si>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</si>
  <si>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</si>
  <si>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</si>
  <si>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</si>
  <si>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</si>
  <si>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</si>
  <si>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</si>
  <si>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</si>
  <si>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</si>
  <si>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</si>
  <si>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</si>
  <si>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</si>
  <si>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</si>
  <si>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</si>
  <si>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</si>
  <si>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</si>
  <si>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</si>
  <si>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</si>
  <si>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</si>
  <si>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</si>
  <si>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</si>
  <si>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</si>
  <si>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北海道乙部町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</si>
  <si>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</si>
  <si>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</si>
  <si>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</si>
  <si>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</si>
  <si>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</si>
  <si>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</si>
  <si>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</si>
  <si>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</si>
  <si>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</si>
  <si>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</si>
  <si>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</si>
  <si>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</si>
  <si>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</si>
  <si>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</si>
  <si>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</si>
  <si>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</si>
  <si>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</si>
  <si>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</si>
  <si>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</si>
  <si>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</si>
  <si>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</si>
  <si>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</si>
  <si>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</si>
  <si>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</si>
  <si>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</si>
  <si>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</si>
  <si>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</si>
  <si>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</si>
  <si>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</si>
  <si>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</si>
  <si>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</si>
  <si>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</si>
  <si>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</si>
  <si>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</si>
  <si>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</si>
  <si>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</si>
  <si>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</si>
  <si>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</si>
  <si>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</si>
  <si>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</si>
  <si>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</si>
  <si>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</si>
  <si>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</si>
  <si>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</si>
  <si>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</si>
  <si>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</si>
  <si>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</si>
  <si>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</si>
  <si>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</si>
  <si>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</si>
  <si>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</si>
  <si>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</si>
  <si>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</si>
  <si>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</si>
  <si>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</si>
  <si>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</si>
  <si>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</si>
  <si>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</si>
  <si>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</si>
  <si>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</si>
  <si>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</si>
  <si>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</si>
  <si>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</si>
  <si>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</si>
  <si>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</si>
  <si>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</si>
  <si>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</si>
  <si>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</si>
  <si>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</si>
  <si>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</si>
  <si>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</si>
  <si>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</si>
  <si>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</si>
  <si>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</si>
  <si>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</si>
  <si>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</si>
  <si>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</si>
  <si>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</si>
  <si>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</si>
  <si>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</si>
  <si>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</si>
  <si>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</si>
  <si>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</si>
  <si>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</si>
  <si>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</si>
  <si>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</si>
  <si>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</si>
  <si>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</si>
  <si>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</si>
  <si>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</si>
  <si>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</si>
  <si>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</si>
  <si>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</si>
  <si>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</si>
  <si>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</si>
  <si>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</si>
  <si>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</si>
  <si>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</si>
  <si>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</si>
  <si>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</si>
  <si>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</si>
  <si>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</si>
  <si>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</si>
  <si>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</si>
  <si>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</si>
  <si>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</si>
  <si>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</si>
  <si>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</si>
  <si>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</si>
  <si>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</si>
  <si>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</si>
  <si>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</si>
  <si>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</si>
  <si>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</si>
  <si>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</si>
  <si>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</si>
  <si>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</si>
  <si>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</si>
  <si>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</si>
  <si>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</si>
  <si>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</si>
  <si>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</si>
  <si>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</si>
  <si>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</si>
  <si>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</si>
  <si>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</si>
  <si>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</si>
  <si>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</si>
  <si>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</si>
  <si>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</si>
  <si>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</si>
  <si>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</si>
  <si>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</si>
  <si>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</si>
  <si>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</si>
  <si>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</si>
  <si>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</si>
  <si>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</si>
  <si>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</si>
  <si>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</si>
  <si>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</si>
  <si>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</si>
  <si>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</si>
  <si>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</si>
  <si>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</si>
  <si>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</si>
  <si>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</si>
  <si>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</si>
  <si>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</si>
  <si>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</si>
  <si>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北海道乙部町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</si>
  <si>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</si>
  <si>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</si>
  <si>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</si>
  <si>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</si>
  <si>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</si>
  <si>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</si>
  <si>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</si>
  <si>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</si>
  <si>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</si>
  <si>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</si>
  <si>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</si>
  <si>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</si>
  <si>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</si>
  <si>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</si>
  <si>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</si>
  <si>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</si>
  <si>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</si>
  <si>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</si>
  <si>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</si>
  <si>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</si>
  <si>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</si>
  <si>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</si>
  <si>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</si>
  <si>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</si>
  <si>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</si>
  <si>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</si>
  <si>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</si>
  <si>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</si>
  <si>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</si>
  <si>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</si>
  <si>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</si>
  <si>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</si>
  <si>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</si>
  <si>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</si>
  <si>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</si>
  <si>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介護保険特別会計（保険事業勘定）</t>
    <phoneticPr fontId="5"/>
  </si>
  <si>
    <t>介護保険特別会計（サービス事業勘定）</t>
    <phoneticPr fontId="5"/>
  </si>
  <si>
    <t>国民健康保険病院事業会計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</si>
  <si>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</si>
  <si>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</si>
  <si>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</si>
  <si>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</si>
  <si>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</si>
  <si>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</si>
  <si>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</si>
  <si>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</si>
  <si>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</si>
  <si>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</si>
  <si>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</si>
  <si>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</si>
  <si>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</si>
  <si>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</si>
  <si>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</si>
  <si>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</si>
  <si>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</si>
  <si>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</si>
  <si>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</si>
  <si>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</si>
  <si>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</si>
  <si>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</si>
  <si>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</si>
  <si>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</si>
  <si>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</si>
  <si>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</si>
  <si>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</si>
  <si>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</si>
  <si>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</si>
  <si>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</si>
  <si>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</si>
  <si>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</si>
  <si>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</si>
  <si>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</si>
  <si>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</si>
  <si>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</si>
  <si>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</si>
  <si>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</si>
  <si>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</si>
  <si>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</si>
  <si>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</si>
  <si>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</si>
  <si>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</si>
  <si>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</si>
  <si>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</si>
  <si>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</si>
  <si>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</si>
  <si>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</si>
  <si>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</si>
  <si>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</si>
  <si>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</si>
  <si>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</si>
  <si>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</si>
  <si>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</si>
  <si>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</si>
  <si>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</si>
  <si>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</si>
  <si>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</si>
  <si>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</si>
  <si>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</si>
  <si>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</si>
  <si>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</si>
  <si>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</si>
  <si>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</si>
  <si>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</si>
  <si>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</si>
  <si>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</si>
  <si>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</si>
  <si>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</si>
  <si>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</si>
  <si>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</si>
  <si>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</si>
  <si>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</si>
  <si>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</si>
  <si>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</si>
  <si>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</si>
  <si>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</si>
  <si>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</si>
  <si>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</si>
  <si>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</si>
  <si>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</si>
  <si>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</si>
  <si>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</si>
  <si>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</si>
  <si>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</si>
  <si>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</si>
  <si>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</si>
  <si>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</si>
  <si>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</si>
  <si>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</si>
  <si>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</si>
  <si>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</si>
  <si>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</si>
  <si>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</si>
  <si>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</si>
  <si>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</si>
  <si>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</si>
  <si>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</si>
  <si>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</si>
  <si>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</si>
  <si>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</si>
  <si>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</si>
  <si>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</si>
  <si>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</si>
  <si>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</si>
  <si>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</si>
  <si>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</si>
  <si>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</si>
  <si>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</si>
  <si>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</si>
  <si>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</si>
  <si>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</si>
  <si>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</si>
  <si>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</si>
  <si>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</si>
  <si>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</si>
  <si>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</si>
  <si>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</si>
  <si>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</si>
  <si>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</si>
  <si>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</si>
  <si>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</si>
  <si>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</si>
  <si>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</si>
  <si>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</si>
  <si>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</si>
  <si>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</si>
  <si>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</si>
  <si>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</si>
  <si>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</si>
  <si>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</si>
  <si>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</si>
  <si>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</si>
  <si>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</si>
  <si>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</si>
  <si>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</si>
  <si>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</si>
  <si>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</si>
  <si>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0.10</t>
  </si>
  <si>
    <t>▲ 0.03</t>
  </si>
  <si>
    <t>国民健康保険病院事業会計</t>
  </si>
  <si>
    <t>簡易水道事業会計</t>
  </si>
  <si>
    <t>一般会計</t>
  </si>
  <si>
    <t>下水道事業会計</t>
  </si>
  <si>
    <t>介護保険特別会計（保険事業勘定）</t>
  </si>
  <si>
    <t>介護保険特別会計（サービス事業勘定）</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</si>
  <si>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</si>
  <si>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</si>
  <si>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</si>
  <si>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</si>
  <si>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</si>
  <si>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</si>
  <si>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</si>
  <si>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</si>
  <si>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</si>
  <si>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南部桧山衛生処理組合</t>
    <rPh sb="0" eb="4">
      <t>ナンブヒヤマ</t>
    </rPh>
    <rPh sb="4" eb="6">
      <t>エイセイ</t>
    </rPh>
    <rPh sb="6" eb="10">
      <t>ショリクミアイ</t>
    </rPh>
    <phoneticPr fontId="2"/>
  </si>
  <si>
    <t>檜山広域行政組合</t>
    <rPh sb="0" eb="2">
      <t>ヒヤマ</t>
    </rPh>
    <rPh sb="2" eb="4">
      <t>コウイキ</t>
    </rPh>
    <rPh sb="4" eb="6">
      <t>ギョウセイ</t>
    </rPh>
    <rPh sb="6" eb="8">
      <t>クミアイ</t>
    </rPh>
    <phoneticPr fontId="2"/>
  </si>
  <si>
    <t>渡島・檜山地方税滞納整理機構</t>
    <rPh sb="0" eb="2">
      <t>オシマ</t>
    </rPh>
    <rPh sb="3" eb="5">
      <t>ヒヤマ</t>
    </rPh>
    <rPh sb="5" eb="8">
      <t>チホウゼイ</t>
    </rPh>
    <rPh sb="8" eb="14">
      <t>タイノウセイリキコウ</t>
    </rPh>
    <phoneticPr fontId="2"/>
  </si>
  <si>
    <t>-</t>
    <phoneticPr fontId="2"/>
  </si>
  <si>
    <t>乙部振興公社</t>
    <rPh sb="0" eb="6">
      <t>オトベシンコウコウシャ</t>
    </rPh>
    <phoneticPr fontId="2"/>
  </si>
  <si>
    <t>乙部観光</t>
    <rPh sb="0" eb="2">
      <t>オトベ</t>
    </rPh>
    <rPh sb="2" eb="4">
      <t>カンコウ</t>
    </rPh>
    <phoneticPr fontId="2"/>
  </si>
  <si>
    <t>R6休止、R7解散</t>
    <rPh sb="2" eb="4">
      <t>キュウシ</t>
    </rPh>
    <rPh sb="7" eb="9">
      <t>カイサン</t>
    </rPh>
    <phoneticPr fontId="2"/>
  </si>
  <si>
    <t>公共施設等整備基金</t>
    <rPh sb="0" eb="2">
      <t>コウキョウ</t>
    </rPh>
    <rPh sb="2" eb="5">
      <t>シセツトウ</t>
    </rPh>
    <rPh sb="5" eb="7">
      <t>セイビ</t>
    </rPh>
    <rPh sb="7" eb="9">
      <t>キキン</t>
    </rPh>
    <phoneticPr fontId="2"/>
  </si>
  <si>
    <t>ふるさと創生事業推進基金</t>
    <rPh sb="4" eb="6">
      <t>ソウセイ</t>
    </rPh>
    <rPh sb="6" eb="8">
      <t>ジギョウ</t>
    </rPh>
    <rPh sb="8" eb="12">
      <t>スイシンキキン</t>
    </rPh>
    <phoneticPr fontId="2"/>
  </si>
  <si>
    <t>地域福祉基金</t>
    <rPh sb="0" eb="4">
      <t>チイキフクシ</t>
    </rPh>
    <rPh sb="4" eb="6">
      <t>キキン</t>
    </rPh>
    <phoneticPr fontId="2"/>
  </si>
  <si>
    <t>漁業振興基金</t>
    <rPh sb="0" eb="2">
      <t>ギョギョウ</t>
    </rPh>
    <rPh sb="2" eb="6">
      <t>シンコウキキン</t>
    </rPh>
    <phoneticPr fontId="2"/>
  </si>
  <si>
    <t>地方創生応援基金</t>
    <rPh sb="0" eb="4">
      <t>チホウソウセイ</t>
    </rPh>
    <rPh sb="4" eb="8">
      <t>オウエンキキン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</si>
</sst>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08E6-4F3C-B348-7D47FA6A1A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274575</c:v>
                </c:pt>
                <c:pt idx="1">
                  <c:v>194665</c:v>
                </c:pt>
                <c:pt idx="2">
                  <c:v>224189</c:v>
                </c:pt>
                <c:pt idx="3">
                  <c:v>391822</c:v>
                </c:pt>
                <c:pt idx="4">
                  <c:v>535240</c:v>
                </c:pt>
              </c:numCache>
            </c:numRef>
          </c:val>
          <c:smooth val="0"/>
          <c:extLst>
            <c:ext xmlns:c16="http://schemas.microsoft.com/office/drawing/2014/chart" uri="{C3380CC4-5D6E-409C-BE32-E72D297353CC}">
              <c16:uniqueId val="{00000001-08E6-4F3C-B348-7D47FA6A1A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3.72</c:v>
                </c:pt>
                <c:pt idx="1">
                  <c:v>3.99</c:v>
                </c:pt>
                <c:pt idx="2">
                  <c:v>3.87</c:v>
                </c:pt>
                <c:pt idx="3">
                  <c:v>3.82</c:v>
                </c:pt>
                <c:pt idx="4">
                  <c:v>3.37</c:v>
                </c:pt>
              </c:numCache>
            </c:numRef>
          </c:val>
          <c:extLst>
            <c:ext xmlns:c16="http://schemas.microsoft.com/office/drawing/2014/chart" uri="{C3380CC4-5D6E-409C-BE32-E72D297353CC}">
              <c16:uniqueId val="{00000000-F75B-476A-BFEF-8A05017E9C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20.68</c:v>
                </c:pt>
                <c:pt idx="1">
                  <c:v>19.13</c:v>
                </c:pt>
                <c:pt idx="2">
                  <c:v>19.670000000000002</c:v>
                </c:pt>
                <c:pt idx="3">
                  <c:v>19.59</c:v>
                </c:pt>
                <c:pt idx="4">
                  <c:v>19.3</c:v>
                </c:pt>
              </c:numCache>
            </c:numRef>
          </c:val>
          <c:extLst>
            <c:ext xmlns:c16="http://schemas.microsoft.com/office/drawing/2014/chart" uri="{C3380CC4-5D6E-409C-BE32-E72D297353CC}">
              <c16:uniqueId val="{00000001-F75B-476A-BFEF-8A05017E9C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1.36</c:v>
                </c:pt>
                <c:pt idx="1">
                  <c:v>2.77</c:v>
                </c:pt>
                <c:pt idx="2">
                  <c:v>-0.1</c:v>
                </c:pt>
                <c:pt idx="3">
                  <c:v>-0.03</c:v>
                </c:pt>
                <c:pt idx="4">
                  <c:v>1.88</c:v>
                </c:pt>
              </c:numCache>
            </c:numRef>
          </c:val>
          <c:smooth val="0"/>
          <c:extLst>
            <c:ext xmlns:c16="http://schemas.microsoft.com/office/drawing/2014/chart" uri="{C3380CC4-5D6E-409C-BE32-E72D297353CC}">
              <c16:uniqueId val="{00000002-F75B-476A-BFEF-8A05017E9C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0.56000000000000005</c:v>
                </c:pt>
                <c:pt idx="2">
                  <c:v>#N/A</c:v>
                </c:pt>
                <c:pt idx="3">
                  <c:v>0.45</c:v>
                </c:pt>
                <c:pt idx="4">
                  <c:v>#N/A</c:v>
                </c:pt>
                <c:pt idx="5">
                  <c:v>0.52</c:v>
                </c:pt>
                <c:pt idx="6">
                  <c:v>#N/A</c:v>
                </c:pt>
                <c:pt idx="7">
                  <c:v>9.2899999999999991</c:v>
                </c:pt>
                <c:pt idx="8">
                  <c:v>0</c:v>
                </c:pt>
                <c:pt idx="9">
                  <c:v>0</c:v>
                </c:pt>
              </c:numCache>
            </c:numRef>
          </c:val>
          <c:extLst>
            <c:ext xmlns:c16="http://schemas.microsoft.com/office/drawing/2014/chart" uri="{C3380CC4-5D6E-409C-BE32-E72D297353CC}">
              <c16:uniqueId val="{00000000-A4FF-4511-9022-8BDF9B8BB9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FF-4511-9022-8BDF9B8BB91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A4FF-4511-9022-8BDF9B8BB91D}"/>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0.55000000000000004</c:v>
                </c:pt>
                <c:pt idx="2">
                  <c:v>#N/A</c:v>
                </c:pt>
                <c:pt idx="3">
                  <c:v>0.37</c:v>
                </c:pt>
                <c:pt idx="4">
                  <c:v>#N/A</c:v>
                </c:pt>
                <c:pt idx="5">
                  <c:v>0.41</c:v>
                </c:pt>
                <c:pt idx="6">
                  <c:v>#N/A</c:v>
                </c:pt>
                <c:pt idx="7">
                  <c:v>0.33</c:v>
                </c:pt>
                <c:pt idx="8">
                  <c:v>#N/A</c:v>
                </c:pt>
                <c:pt idx="9">
                  <c:v>0.13</c:v>
                </c:pt>
              </c:numCache>
            </c:numRef>
          </c:val>
          <c:extLst>
            <c:ext xmlns:c16="http://schemas.microsoft.com/office/drawing/2014/chart" uri="{C3380CC4-5D6E-409C-BE32-E72D297353CC}">
              <c16:uniqueId val="{00000003-A4FF-4511-9022-8BDF9B8BB91D}"/>
            </c:ext>
          </c:extLst>
        </c:ser>
        <c:ser>
          <c:idx val="4"/>
          <c:order val="4"/>
          <c:tx>
            <c:strRef>
              <c:f>データシート!$A$31</c:f>
              <c:strCache>
                <c:ptCount val="1"/>
                <c:pt idx="0">
                  <c:v>介護保険特別会計（サービス事業勘定）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0.88</c:v>
                </c:pt>
                <c:pt idx="4">
                  <c:v>#N/A</c:v>
                </c:pt>
                <c:pt idx="5">
                  <c:v>0.65</c:v>
                </c:pt>
                <c:pt idx="6">
                  <c:v>#N/A</c:v>
                </c:pt>
                <c:pt idx="7">
                  <c:v>0.28999999999999998</c:v>
                </c:pt>
                <c:pt idx="8">
                  <c:v>#N/A</c:v>
                </c:pt>
                <c:pt idx="9">
                  <c:v>0.65</c:v>
                </c:pt>
              </c:numCache>
            </c:numRef>
          </c:val>
          <c:extLst>
            <c:ext xmlns:c16="http://schemas.microsoft.com/office/drawing/2014/chart" uri="{C3380CC4-5D6E-409C-BE32-E72D297353CC}">
              <c16:uniqueId val="{00000004-A4FF-4511-9022-8BDF9B8BB91D}"/>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0.82</c:v>
                </c:pt>
                <c:pt idx="2">
                  <c:v>#N/A</c:v>
                </c:pt>
                <c:pt idx="3">
                  <c:v>0.55000000000000004</c:v>
                </c:pt>
                <c:pt idx="4">
                  <c:v>#N/A</c:v>
                </c:pt>
                <c:pt idx="5">
                  <c:v>0.38</c:v>
                </c:pt>
                <c:pt idx="6">
                  <c:v>#N/A</c:v>
                </c:pt>
                <c:pt idx="7">
                  <c:v>0.22</c:v>
                </c:pt>
                <c:pt idx="8">
                  <c:v>#N/A</c:v>
                </c:pt>
                <c:pt idx="9">
                  <c:v>0.72</c:v>
                </c:pt>
              </c:numCache>
            </c:numRef>
          </c:val>
          <c:extLst>
            <c:ext xmlns:c16="http://schemas.microsoft.com/office/drawing/2014/chart" uri="{C3380CC4-5D6E-409C-BE32-E72D297353CC}">
              <c16:uniqueId val="{00000005-A4FF-4511-9022-8BDF9B8BB91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1.17</c:v>
                </c:pt>
              </c:numCache>
            </c:numRef>
          </c:val>
          <c:extLst>
            <c:ext xmlns:c16="http://schemas.microsoft.com/office/drawing/2014/chart" uri="{C3380CC4-5D6E-409C-BE32-E72D297353CC}">
              <c16:uniqueId val="{00000006-A4FF-4511-9022-8BDF9B8BB91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3.71</c:v>
                </c:pt>
                <c:pt idx="2">
                  <c:v>#N/A</c:v>
                </c:pt>
                <c:pt idx="3">
                  <c:v>3.99</c:v>
                </c:pt>
                <c:pt idx="4">
                  <c:v>#N/A</c:v>
                </c:pt>
                <c:pt idx="5">
                  <c:v>3.86</c:v>
                </c:pt>
                <c:pt idx="6">
                  <c:v>#N/A</c:v>
                </c:pt>
                <c:pt idx="7">
                  <c:v>3.81</c:v>
                </c:pt>
                <c:pt idx="8">
                  <c:v>#N/A</c:v>
                </c:pt>
                <c:pt idx="9">
                  <c:v>3.36</c:v>
                </c:pt>
              </c:numCache>
            </c:numRef>
          </c:val>
          <c:extLst>
            <c:ext xmlns:c16="http://schemas.microsoft.com/office/drawing/2014/chart" uri="{C3380CC4-5D6E-409C-BE32-E72D297353CC}">
              <c16:uniqueId val="{00000007-A4FF-4511-9022-8BDF9B8BB91D}"/>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5.15</c:v>
                </c:pt>
              </c:numCache>
            </c:numRef>
          </c:val>
          <c:extLst>
            <c:ext xmlns:c16="http://schemas.microsoft.com/office/drawing/2014/chart" uri="{C3380CC4-5D6E-409C-BE32-E72D297353CC}">
              <c16:uniqueId val="{00000008-A4FF-4511-9022-8BDF9B8BB91D}"/>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8.84</c:v>
                </c:pt>
                <c:pt idx="2">
                  <c:v>#N/A</c:v>
                </c:pt>
                <c:pt idx="3">
                  <c:v>10.9</c:v>
                </c:pt>
                <c:pt idx="4">
                  <c:v>#N/A</c:v>
                </c:pt>
                <c:pt idx="5">
                  <c:v>15.03</c:v>
                </c:pt>
                <c:pt idx="6">
                  <c:v>#N/A</c:v>
                </c:pt>
                <c:pt idx="7">
                  <c:v>16.149999999999999</c:v>
                </c:pt>
                <c:pt idx="8">
                  <c:v>#N/A</c:v>
                </c:pt>
                <c:pt idx="9">
                  <c:v>14.39</c:v>
                </c:pt>
              </c:numCache>
            </c:numRef>
          </c:val>
          <c:extLst>
            <c:ext xmlns:c16="http://schemas.microsoft.com/office/drawing/2014/chart" uri="{C3380CC4-5D6E-409C-BE32-E72D297353CC}">
              <c16:uniqueId val="{00000009-A4FF-4511-9022-8BDF9B8BB9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491</c:v>
                </c:pt>
                <c:pt idx="5">
                  <c:v>479</c:v>
                </c:pt>
                <c:pt idx="8">
                  <c:v>471</c:v>
                </c:pt>
                <c:pt idx="11">
                  <c:v>464</c:v>
                </c:pt>
                <c:pt idx="14">
                  <c:v>443</c:v>
                </c:pt>
              </c:numCache>
            </c:numRef>
          </c:val>
          <c:extLst>
            <c:ext xmlns:c16="http://schemas.microsoft.com/office/drawing/2014/chart" uri="{C3380CC4-5D6E-409C-BE32-E72D297353CC}">
              <c16:uniqueId val="{00000000-22F3-415B-8B33-E90F982771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F3-415B-8B33-E90F982771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2F3-415B-8B33-E90F982771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3-22F3-415B-8B33-E90F982771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c:v>
                </c:pt>
                <c:pt idx="3">
                  <c:v>116</c:v>
                </c:pt>
                <c:pt idx="6">
                  <c:v>116</c:v>
                </c:pt>
                <c:pt idx="9">
                  <c:v>115</c:v>
                </c:pt>
                <c:pt idx="12">
                  <c:v>110</c:v>
                </c:pt>
              </c:numCache>
            </c:numRef>
          </c:val>
          <c:extLst>
            <c:ext xmlns:c16="http://schemas.microsoft.com/office/drawing/2014/chart" uri="{C3380CC4-5D6E-409C-BE32-E72D297353CC}">
              <c16:uniqueId val="{00000004-22F3-415B-8B33-E90F982771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F3-415B-8B33-E90F982771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F3-415B-8B33-E90F982771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474</c:v>
                </c:pt>
                <c:pt idx="3">
                  <c:v>487</c:v>
                </c:pt>
                <c:pt idx="6">
                  <c:v>487</c:v>
                </c:pt>
                <c:pt idx="9">
                  <c:v>518</c:v>
                </c:pt>
                <c:pt idx="12">
                  <c:v>477</c:v>
                </c:pt>
              </c:numCache>
            </c:numRef>
          </c:val>
          <c:extLst>
            <c:ext xmlns:c16="http://schemas.microsoft.com/office/drawing/2014/chart" uri="{C3380CC4-5D6E-409C-BE32-E72D297353CC}">
              <c16:uniqueId val="{00000007-22F3-415B-8B33-E90F982771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94</c:v>
                </c:pt>
                <c:pt idx="2">
                  <c:v>#N/A</c:v>
                </c:pt>
                <c:pt idx="3">
                  <c:v>#N/A</c:v>
                </c:pt>
                <c:pt idx="4">
                  <c:v>126</c:v>
                </c:pt>
                <c:pt idx="5">
                  <c:v>#N/A</c:v>
                </c:pt>
                <c:pt idx="6">
                  <c:v>#N/A</c:v>
                </c:pt>
                <c:pt idx="7">
                  <c:v>133</c:v>
                </c:pt>
                <c:pt idx="8">
                  <c:v>#N/A</c:v>
                </c:pt>
                <c:pt idx="9">
                  <c:v>#N/A</c:v>
                </c:pt>
                <c:pt idx="10">
                  <c:v>170</c:v>
                </c:pt>
                <c:pt idx="11">
                  <c:v>#N/A</c:v>
                </c:pt>
                <c:pt idx="12">
                  <c:v>#N/A</c:v>
                </c:pt>
                <c:pt idx="13">
                  <c:v>145</c:v>
                </c:pt>
                <c:pt idx="14">
                  <c:v>#N/A</c:v>
                </c:pt>
              </c:numCache>
            </c:numRef>
          </c:val>
          <c:smooth val="0"/>
          <c:extLst>
            <c:ext xmlns:c16="http://schemas.microsoft.com/office/drawing/2014/chart" uri="{C3380CC4-5D6E-409C-BE32-E72D297353CC}">
              <c16:uniqueId val="{00000008-22F3-415B-8B33-E90F982771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4088</c:v>
                </c:pt>
                <c:pt idx="5">
                  <c:v>3973</c:v>
                </c:pt>
                <c:pt idx="8">
                  <c:v>3973</c:v>
                </c:pt>
                <c:pt idx="11">
                  <c:v>4263</c:v>
                </c:pt>
                <c:pt idx="14">
                  <c:v>4458</c:v>
                </c:pt>
              </c:numCache>
            </c:numRef>
          </c:val>
          <c:extLst>
            <c:ext xmlns:c16="http://schemas.microsoft.com/office/drawing/2014/chart" uri="{C3380CC4-5D6E-409C-BE32-E72D297353CC}">
              <c16:uniqueId val="{00000000-C4FF-4908-908D-AAF069370F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289</c:v>
                </c:pt>
                <c:pt idx="5">
                  <c:v>241</c:v>
                </c:pt>
                <c:pt idx="8">
                  <c:v>208</c:v>
                </c:pt>
                <c:pt idx="11">
                  <c:v>185</c:v>
                </c:pt>
                <c:pt idx="14">
                  <c:v>162</c:v>
                </c:pt>
              </c:numCache>
            </c:numRef>
          </c:val>
          <c:extLst>
            <c:ext xmlns:c16="http://schemas.microsoft.com/office/drawing/2014/chart" uri="{C3380CC4-5D6E-409C-BE32-E72D297353CC}">
              <c16:uniqueId val="{00000001-C4FF-4908-908D-AAF069370F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5228</c:v>
                </c:pt>
                <c:pt idx="5">
                  <c:v>6036</c:v>
                </c:pt>
                <c:pt idx="8">
                  <c:v>6403</c:v>
                </c:pt>
                <c:pt idx="11">
                  <c:v>5750</c:v>
                </c:pt>
                <c:pt idx="14">
                  <c:v>5836</c:v>
                </c:pt>
              </c:numCache>
            </c:numRef>
          </c:val>
          <c:extLst>
            <c:ext xmlns:c16="http://schemas.microsoft.com/office/drawing/2014/chart" uri="{C3380CC4-5D6E-409C-BE32-E72D297353CC}">
              <c16:uniqueId val="{00000002-C4FF-4908-908D-AAF069370F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FF-4908-908D-AAF069370F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FF-4908-908D-AAF069370F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FF-4908-908D-AAF069370F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704</c:v>
                </c:pt>
                <c:pt idx="3">
                  <c:v>663</c:v>
                </c:pt>
                <c:pt idx="6">
                  <c:v>653</c:v>
                </c:pt>
                <c:pt idx="9">
                  <c:v>645</c:v>
                </c:pt>
                <c:pt idx="12">
                  <c:v>646</c:v>
                </c:pt>
              </c:numCache>
            </c:numRef>
          </c:val>
          <c:extLst>
            <c:ext xmlns:c16="http://schemas.microsoft.com/office/drawing/2014/chart" uri="{C3380CC4-5D6E-409C-BE32-E72D297353CC}">
              <c16:uniqueId val="{00000006-C4FF-4908-908D-AAF069370F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2</c:v>
                </c:pt>
                <c:pt idx="6">
                  <c:v>1</c:v>
                </c:pt>
                <c:pt idx="9">
                  <c:v>1</c:v>
                </c:pt>
                <c:pt idx="12">
                  <c:v>0</c:v>
                </c:pt>
              </c:numCache>
            </c:numRef>
          </c:val>
          <c:extLst>
            <c:ext xmlns:c16="http://schemas.microsoft.com/office/drawing/2014/chart" uri="{C3380CC4-5D6E-409C-BE32-E72D297353CC}">
              <c16:uniqueId val="{00000007-C4FF-4908-908D-AAF069370F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927</c:v>
                </c:pt>
                <c:pt idx="3">
                  <c:v>952</c:v>
                </c:pt>
                <c:pt idx="6">
                  <c:v>1194</c:v>
                </c:pt>
                <c:pt idx="9">
                  <c:v>1591</c:v>
                </c:pt>
                <c:pt idx="12">
                  <c:v>760</c:v>
                </c:pt>
              </c:numCache>
            </c:numRef>
          </c:val>
          <c:extLst>
            <c:ext xmlns:c16="http://schemas.microsoft.com/office/drawing/2014/chart" uri="{C3380CC4-5D6E-409C-BE32-E72D297353CC}">
              <c16:uniqueId val="{00000008-C4FF-4908-908D-AAF069370F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FF-4908-908D-AAF069370F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3992</c:v>
                </c:pt>
                <c:pt idx="3">
                  <c:v>3902</c:v>
                </c:pt>
                <c:pt idx="6">
                  <c:v>3815</c:v>
                </c:pt>
                <c:pt idx="9">
                  <c:v>4055</c:v>
                </c:pt>
                <c:pt idx="12">
                  <c:v>4358</c:v>
                </c:pt>
              </c:numCache>
            </c:numRef>
          </c:val>
          <c:extLst>
            <c:ext xmlns:c16="http://schemas.microsoft.com/office/drawing/2014/chart" uri="{C3380CC4-5D6E-409C-BE32-E72D297353CC}">
              <c16:uniqueId val="{0000000A-C4FF-4908-908D-AAF069370F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FF-4908-908D-AAF069370F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499</c:v>
                </c:pt>
                <c:pt idx="1">
                  <c:v>499</c:v>
                </c:pt>
                <c:pt idx="2">
                  <c:v>500</c:v>
                </c:pt>
              </c:numCache>
            </c:numRef>
          </c:val>
          <c:extLst>
            <c:ext xmlns:c16="http://schemas.microsoft.com/office/drawing/2014/chart" uri="{C3380CC4-5D6E-409C-BE32-E72D297353CC}">
              <c16:uniqueId val="{00000000-F05F-47DA-9029-887953EE48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2185</c:v>
                </c:pt>
                <c:pt idx="1">
                  <c:v>2197</c:v>
                </c:pt>
                <c:pt idx="2">
                  <c:v>2150</c:v>
                </c:pt>
              </c:numCache>
            </c:numRef>
          </c:val>
          <c:extLst>
            <c:ext xmlns:c16="http://schemas.microsoft.com/office/drawing/2014/chart" uri="{C3380CC4-5D6E-409C-BE32-E72D297353CC}">
              <c16:uniqueId val="{00000001-F05F-47DA-9029-887953EE48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3362</c:v>
                </c:pt>
                <c:pt idx="1">
                  <c:v>3119</c:v>
                </c:pt>
                <c:pt idx="2">
                  <c:v>3172</c:v>
                </c:pt>
              </c:numCache>
            </c:numRef>
          </c:val>
          <c:extLst>
            <c:ext xmlns:c16="http://schemas.microsoft.com/office/drawing/2014/chart" uri="{C3380CC4-5D6E-409C-BE32-E72D297353CC}">
              <c16:uniqueId val="{00000002-F05F-47DA-9029-887953EE48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北海道乙部町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tx1"/>
              </a:solidFill>
              <a:effectLst/>
              <a:latin typeface="+mn-lt"/>
              <a:ea typeface="+mn-ea"/>
              <a:cs typeface="+mn-cs"/>
            </a:rPr>
            <a:t>  地方債については、財政規模に見合った事業を実施し、発行の抑制を図ってきた。地方債残高は、平成</a:t>
          </a:r>
          <a:r>
            <a:rPr kumimoji="1" lang="en-US" altLang="ja-JP" sz="1050" b="0" i="0" baseline="0">
              <a:solidFill>
                <a:schemeClr val="tx1"/>
              </a:solidFill>
              <a:effectLst/>
              <a:latin typeface="+mn-lt"/>
              <a:ea typeface="+mn-ea"/>
              <a:cs typeface="+mn-cs"/>
            </a:rPr>
            <a:t>16</a:t>
          </a:r>
          <a:r>
            <a:rPr kumimoji="1" lang="ja-JP" altLang="ja-JP" sz="1050" b="0" i="0" baseline="0">
              <a:solidFill>
                <a:schemeClr val="tx1"/>
              </a:solidFill>
              <a:effectLst/>
              <a:latin typeface="+mn-lt"/>
              <a:ea typeface="+mn-ea"/>
              <a:cs typeface="+mn-cs"/>
            </a:rPr>
            <a:t>年度末をピークに減少し、繰上償還を実施するなど後年度の負担軽減を図っているが、近年の大規模事業による起債借入額の影響により地方債残高及び元利償還金は増加傾向にある。今後も地方債残高及び元利償還金については増加が見込まれる。 また、地方債発行に際しては、交付税算入率の高い地方債を優先的に活用してきたことから、算入公債費に反映され、実質公債費比率を抑制することはできている現状ではあるが、ここ数年は上昇してきている。</a:t>
          </a:r>
          <a:endParaRPr lang="ja-JP" altLang="ja-JP" sz="1200">
            <a:solidFill>
              <a:schemeClr val="tx1"/>
            </a:solidFill>
            <a:effectLst/>
          </a:endParaRPr>
        </a:p>
        <a:p>
          <a:pPr eaLnBrk="1" fontAlgn="auto" latinLnBrk="0" hangingPunct="1"/>
          <a:r>
            <a:rPr kumimoji="1" lang="ja-JP" altLang="ja-JP" sz="1050" b="0" i="0" baseline="0">
              <a:solidFill>
                <a:schemeClr val="tx1"/>
              </a:solidFill>
              <a:effectLst/>
              <a:latin typeface="+mn-lt"/>
              <a:ea typeface="+mn-ea"/>
              <a:cs typeface="+mn-cs"/>
            </a:rPr>
            <a:t>　今後も大規模事業が続く予定となっているため、元利償還金等の増加により実質公債比率も上昇していくことが見込まれることから、今後も良質な地方債を活用し、適正な水準の維持に努めていく。</a:t>
          </a:r>
          <a:endParaRPr lang="ja-JP" altLang="ja-JP" sz="12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当町では満期一括償還地方債がないため、積み立てを行っていない。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北海道乙部町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　将来負担額より充当可能な財源等が上回っているため、将来負担比率は発生していない状況にある。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地方債の残高等は、平成</a:t>
          </a:r>
          <a:r>
            <a:rPr kumimoji="1" lang="en-US" altLang="ja-JP" sz="1100" b="0" i="0" baseline="0">
              <a:solidFill>
                <a:schemeClr val="tx1"/>
              </a:solidFill>
              <a:effectLst/>
              <a:latin typeface="+mn-lt"/>
              <a:ea typeface="+mn-ea"/>
              <a:cs typeface="+mn-cs"/>
            </a:rPr>
            <a:t>16</a:t>
          </a:r>
          <a:r>
            <a:rPr kumimoji="1" lang="ja-JP" altLang="ja-JP" sz="1100" b="0" i="0" baseline="0">
              <a:solidFill>
                <a:schemeClr val="tx1"/>
              </a:solidFill>
              <a:effectLst/>
              <a:latin typeface="+mn-lt"/>
              <a:ea typeface="+mn-ea"/>
              <a:cs typeface="+mn-cs"/>
            </a:rPr>
            <a:t>年度末をピークに年々減少してきていたが、近年は増加傾向にある。今後の数年間は大規模事業が計画されていることから、今後も増加することが想定される。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また、公共施設等総合管理計画等に基づいたインフラの更新、公共施設等の長寿命化や集約化・複合化を図りながら、将来的な負担に備えるために、特定目的基金をはじめとする財源を確保しつつ、交付税算入の大きい地方債の活用など財政の健全化を維持するよう努めていく。</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北海道乙部町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基金全体では約</a:t>
          </a:r>
          <a:r>
            <a:rPr kumimoji="1" lang="ja-JP" altLang="en-US" sz="1000" b="0" i="0" baseline="0">
              <a:solidFill>
                <a:schemeClr val="tx1"/>
              </a:solidFill>
              <a:effectLst/>
              <a:latin typeface="+mn-lt"/>
              <a:ea typeface="+mn-ea"/>
              <a:cs typeface="+mn-cs"/>
            </a:rPr>
            <a:t>７百万円の増加</a:t>
          </a:r>
          <a:r>
            <a:rPr kumimoji="1" lang="ja-JP" altLang="ja-JP" sz="1000" b="0" i="0" baseline="0">
              <a:solidFill>
                <a:schemeClr val="tx1"/>
              </a:solidFill>
              <a:effectLst/>
              <a:latin typeface="+mn-lt"/>
              <a:ea typeface="+mn-ea"/>
              <a:cs typeface="+mn-cs"/>
            </a:rPr>
            <a:t>となっ</a:t>
          </a:r>
          <a:r>
            <a:rPr kumimoji="1" lang="ja-JP" altLang="en-US" sz="1000" b="0" i="0" baseline="0">
              <a:solidFill>
                <a:schemeClr val="tx1"/>
              </a:solidFill>
              <a:effectLst/>
              <a:latin typeface="+mn-lt"/>
              <a:ea typeface="+mn-ea"/>
              <a:cs typeface="+mn-cs"/>
            </a:rPr>
            <a:t>ており、</a:t>
          </a:r>
          <a:r>
            <a:rPr kumimoji="1" lang="ja-JP" altLang="ja-JP" sz="1000" b="0" i="0" baseline="0">
              <a:solidFill>
                <a:schemeClr val="tx1"/>
              </a:solidFill>
              <a:effectLst/>
              <a:latin typeface="+mn-lt"/>
              <a:ea typeface="+mn-ea"/>
              <a:cs typeface="+mn-cs"/>
            </a:rPr>
            <a:t>積立では、財政調整基金に</a:t>
          </a:r>
          <a:r>
            <a:rPr kumimoji="1" lang="ja-JP" altLang="en-US" sz="1000" b="0" i="0" baseline="0">
              <a:solidFill>
                <a:schemeClr val="tx1"/>
              </a:solidFill>
              <a:effectLst/>
              <a:latin typeface="+mn-lt"/>
              <a:ea typeface="+mn-ea"/>
              <a:cs typeface="+mn-cs"/>
            </a:rPr>
            <a:t>４，８１５</a:t>
          </a:r>
          <a:r>
            <a:rPr kumimoji="1" lang="ja-JP" altLang="ja-JP" sz="1000" b="0" i="0" baseline="0">
              <a:solidFill>
                <a:schemeClr val="tx1"/>
              </a:solidFill>
              <a:effectLst/>
              <a:latin typeface="+mn-lt"/>
              <a:ea typeface="+mn-ea"/>
              <a:cs typeface="+mn-cs"/>
            </a:rPr>
            <a:t>万円を積戻し、減債基金では、後年の臨時財政対策債元利償還金に充てるため、普通交付税に算入された臨時財政対策償還基金費分の</a:t>
          </a:r>
          <a:r>
            <a:rPr kumimoji="1" lang="ja-JP" altLang="en-US" sz="1000" b="0" i="0" baseline="0">
              <a:solidFill>
                <a:schemeClr val="tx1"/>
              </a:solidFill>
              <a:effectLst/>
              <a:latin typeface="+mn-lt"/>
              <a:ea typeface="+mn-ea"/>
              <a:cs typeface="+mn-cs"/>
            </a:rPr>
            <a:t>１，１４５</a:t>
          </a:r>
          <a:r>
            <a:rPr kumimoji="1" lang="ja-JP" altLang="ja-JP" sz="1000" b="0" i="0" baseline="0">
              <a:solidFill>
                <a:schemeClr val="tx1"/>
              </a:solidFill>
              <a:effectLst/>
              <a:latin typeface="+mn-lt"/>
              <a:ea typeface="+mn-ea"/>
              <a:cs typeface="+mn-cs"/>
            </a:rPr>
            <a:t>万円を積立てした。</a:t>
          </a:r>
          <a:endParaRPr lang="ja-JP" altLang="ja-JP" sz="1100">
            <a:solidFill>
              <a:schemeClr val="tx1"/>
            </a:solidFill>
            <a:effectLst/>
          </a:endParaRPr>
        </a:p>
        <a:p>
          <a:r>
            <a:rPr kumimoji="1" lang="ja-JP" altLang="ja-JP" sz="1000" b="0" i="0" baseline="0">
              <a:solidFill>
                <a:schemeClr val="tx1"/>
              </a:solidFill>
              <a:effectLst/>
              <a:latin typeface="+mn-lt"/>
              <a:ea typeface="+mn-ea"/>
              <a:cs typeface="+mn-cs"/>
            </a:rPr>
            <a:t>　また、特定目的基金である公共施設等整備基金においても、今後の大規模事業や公共施設等の維持管理費用などを見据え、３億</a:t>
          </a:r>
          <a:r>
            <a:rPr kumimoji="1" lang="ja-JP" altLang="en-US" sz="1000" b="0" i="0" baseline="0">
              <a:solidFill>
                <a:schemeClr val="tx1"/>
              </a:solidFill>
              <a:effectLst/>
              <a:latin typeface="+mn-lt"/>
              <a:ea typeface="+mn-ea"/>
              <a:cs typeface="+mn-cs"/>
            </a:rPr>
            <a:t>３，１３０</a:t>
          </a:r>
          <a:r>
            <a:rPr kumimoji="1" lang="ja-JP" altLang="ja-JP" sz="1000" b="0" i="0" baseline="0">
              <a:solidFill>
                <a:schemeClr val="tx1"/>
              </a:solidFill>
              <a:effectLst/>
              <a:latin typeface="+mn-lt"/>
              <a:ea typeface="+mn-ea"/>
              <a:cs typeface="+mn-cs"/>
            </a:rPr>
            <a:t>万円を積立てした。ふるさと創生事業推進基金は、ふるさと寄附金のうち返礼品経費等を控除した</a:t>
          </a:r>
          <a:r>
            <a:rPr kumimoji="1" lang="ja-JP" altLang="en-US" sz="1000" b="0" i="0" baseline="0">
              <a:solidFill>
                <a:schemeClr val="tx1"/>
              </a:solidFill>
              <a:effectLst/>
              <a:latin typeface="+mn-lt"/>
              <a:ea typeface="+mn-ea"/>
              <a:cs typeface="+mn-cs"/>
            </a:rPr>
            <a:t>４，６８９</a:t>
          </a:r>
          <a:r>
            <a:rPr kumimoji="1" lang="ja-JP" altLang="ja-JP" sz="1000" b="0" i="0" baseline="0">
              <a:solidFill>
                <a:schemeClr val="tx1"/>
              </a:solidFill>
              <a:effectLst/>
              <a:latin typeface="+mn-lt"/>
              <a:ea typeface="+mn-ea"/>
              <a:cs typeface="+mn-cs"/>
            </a:rPr>
            <a:t>万円、地方創生応援基金は、企業版ふるさと寄附金を翌年度以降の</a:t>
          </a:r>
          <a:r>
            <a:rPr kumimoji="1" lang="ja-JP" altLang="en-US" sz="1000" b="0" i="0" baseline="0">
              <a:solidFill>
                <a:schemeClr val="tx1"/>
              </a:solidFill>
              <a:effectLst/>
              <a:latin typeface="+mn-lt"/>
              <a:ea typeface="+mn-ea"/>
              <a:cs typeface="+mn-cs"/>
            </a:rPr>
            <a:t>物産販売力強化事業や町政施行６０周年事業（ふれあい交流盆踊り、町民文化祭）等</a:t>
          </a:r>
          <a:r>
            <a:rPr kumimoji="1" lang="ja-JP" altLang="ja-JP" sz="1000" b="0" i="0" baseline="0">
              <a:solidFill>
                <a:schemeClr val="tx1"/>
              </a:solidFill>
              <a:effectLst/>
              <a:latin typeface="+mn-lt"/>
              <a:ea typeface="+mn-ea"/>
              <a:cs typeface="+mn-cs"/>
            </a:rPr>
            <a:t>に要する経費に充てるため、９</a:t>
          </a:r>
          <a:r>
            <a:rPr kumimoji="1" lang="ja-JP" altLang="en-US" sz="1000" b="0" i="0" baseline="0">
              <a:solidFill>
                <a:schemeClr val="tx1"/>
              </a:solidFill>
              <a:effectLst/>
              <a:latin typeface="+mn-lt"/>
              <a:ea typeface="+mn-ea"/>
              <a:cs typeface="+mn-cs"/>
            </a:rPr>
            <a:t>３</a:t>
          </a:r>
          <a:r>
            <a:rPr kumimoji="1" lang="ja-JP" altLang="ja-JP" sz="1000" b="0" i="0" baseline="0">
              <a:solidFill>
                <a:schemeClr val="tx1"/>
              </a:solidFill>
              <a:effectLst/>
              <a:latin typeface="+mn-lt"/>
              <a:ea typeface="+mn-ea"/>
              <a:cs typeface="+mn-cs"/>
            </a:rPr>
            <a:t>０万円を積立てしている。</a:t>
          </a:r>
          <a:endParaRPr lang="ja-JP" altLang="ja-JP" sz="1100">
            <a:solidFill>
              <a:schemeClr val="tx1"/>
            </a:solidFill>
            <a:effectLst/>
          </a:endParaRPr>
        </a:p>
        <a:p>
          <a:r>
            <a:rPr kumimoji="1" lang="ja-JP" altLang="ja-JP" sz="1000" b="0" i="0" baseline="0">
              <a:solidFill>
                <a:schemeClr val="tx1"/>
              </a:solidFill>
              <a:effectLst/>
              <a:latin typeface="+mn-lt"/>
              <a:ea typeface="+mn-ea"/>
              <a:cs typeface="+mn-cs"/>
            </a:rPr>
            <a:t>　取崩しでは、財政調整基金で、物価高騰対応重点支援対策事業等で</a:t>
          </a:r>
          <a:r>
            <a:rPr kumimoji="1" lang="ja-JP" altLang="en-US" sz="1000" b="0" i="0" baseline="0">
              <a:solidFill>
                <a:schemeClr val="tx1"/>
              </a:solidFill>
              <a:effectLst/>
              <a:latin typeface="+mn-lt"/>
              <a:ea typeface="+mn-ea"/>
              <a:cs typeface="+mn-cs"/>
            </a:rPr>
            <a:t>４，８１５</a:t>
          </a:r>
          <a:r>
            <a:rPr kumimoji="1" lang="ja-JP" altLang="ja-JP" sz="1000" b="0" i="0" baseline="0">
              <a:solidFill>
                <a:schemeClr val="tx1"/>
              </a:solidFill>
              <a:effectLst/>
              <a:latin typeface="+mn-lt"/>
              <a:ea typeface="+mn-ea"/>
              <a:cs typeface="+mn-cs"/>
            </a:rPr>
            <a:t>万円。公共施設等整備基金で、</a:t>
          </a:r>
          <a:r>
            <a:rPr kumimoji="1" lang="ja-JP" altLang="en-US" sz="1000" b="0" i="0" baseline="0">
              <a:solidFill>
                <a:schemeClr val="tx1"/>
              </a:solidFill>
              <a:effectLst/>
              <a:latin typeface="+mn-lt"/>
              <a:ea typeface="+mn-ea"/>
              <a:cs typeface="+mn-cs"/>
            </a:rPr>
            <a:t>給食センター改築事業分</a:t>
          </a:r>
          <a:r>
            <a:rPr kumimoji="1" lang="ja-JP" altLang="ja-JP" sz="1000" b="0" i="0" baseline="0">
              <a:solidFill>
                <a:schemeClr val="tx1"/>
              </a:solidFill>
              <a:effectLst/>
              <a:latin typeface="+mn-lt"/>
              <a:ea typeface="+mn-ea"/>
              <a:cs typeface="+mn-cs"/>
            </a:rPr>
            <a:t>に約</a:t>
          </a:r>
          <a:r>
            <a:rPr kumimoji="1" lang="ja-JP" altLang="en-US" sz="1000" b="0" i="0" baseline="0">
              <a:solidFill>
                <a:schemeClr val="tx1"/>
              </a:solidFill>
              <a:effectLst/>
              <a:latin typeface="+mn-lt"/>
              <a:ea typeface="+mn-ea"/>
              <a:cs typeface="+mn-cs"/>
            </a:rPr>
            <a:t>３</a:t>
          </a:r>
          <a:r>
            <a:rPr kumimoji="1" lang="ja-JP" altLang="ja-JP" sz="1000" b="0" i="0" baseline="0">
              <a:solidFill>
                <a:schemeClr val="tx1"/>
              </a:solidFill>
              <a:effectLst/>
              <a:latin typeface="+mn-lt"/>
              <a:ea typeface="+mn-ea"/>
              <a:cs typeface="+mn-cs"/>
            </a:rPr>
            <a:t>億</a:t>
          </a:r>
          <a:r>
            <a:rPr kumimoji="1" lang="ja-JP" altLang="en-US" sz="1000" b="0" i="0" baseline="0">
              <a:solidFill>
                <a:schemeClr val="tx1"/>
              </a:solidFill>
              <a:effectLst/>
              <a:latin typeface="+mn-lt"/>
              <a:ea typeface="+mn-ea"/>
              <a:cs typeface="+mn-cs"/>
            </a:rPr>
            <a:t>４４０</a:t>
          </a:r>
          <a:r>
            <a:rPr kumimoji="1" lang="ja-JP" altLang="ja-JP" sz="1000" b="0" i="0" baseline="0">
              <a:solidFill>
                <a:schemeClr val="tx1"/>
              </a:solidFill>
              <a:effectLst/>
              <a:latin typeface="+mn-lt"/>
              <a:ea typeface="+mn-ea"/>
              <a:cs typeface="+mn-cs"/>
            </a:rPr>
            <a:t>万円、</a:t>
          </a:r>
          <a:r>
            <a:rPr kumimoji="1" lang="ja-JP" altLang="en-US" sz="1000" b="0" i="0" baseline="0">
              <a:solidFill>
                <a:schemeClr val="tx1"/>
              </a:solidFill>
              <a:effectLst/>
              <a:latin typeface="+mn-lt"/>
              <a:ea typeface="+mn-ea"/>
              <a:cs typeface="+mn-cs"/>
            </a:rPr>
            <a:t>役場書庫改修事業分に７３５万円、町有施設</a:t>
          </a:r>
          <a:r>
            <a:rPr kumimoji="1" lang="ja-JP" altLang="ja-JP" sz="1000" b="0" i="0" baseline="0">
              <a:solidFill>
                <a:schemeClr val="tx1"/>
              </a:solidFill>
              <a:effectLst/>
              <a:latin typeface="+mn-lt"/>
              <a:ea typeface="+mn-ea"/>
              <a:cs typeface="+mn-cs"/>
            </a:rPr>
            <a:t>冷房設備設置事業分に</a:t>
          </a:r>
          <a:r>
            <a:rPr kumimoji="1" lang="ja-JP" altLang="en-US" sz="1000" b="0" i="0" baseline="0">
              <a:solidFill>
                <a:schemeClr val="tx1"/>
              </a:solidFill>
              <a:effectLst/>
              <a:latin typeface="+mn-lt"/>
              <a:ea typeface="+mn-ea"/>
              <a:cs typeface="+mn-cs"/>
            </a:rPr>
            <a:t>４３０</a:t>
          </a:r>
          <a:r>
            <a:rPr kumimoji="1" lang="ja-JP" altLang="ja-JP" sz="1000" b="0" i="0" baseline="0">
              <a:solidFill>
                <a:schemeClr val="tx1"/>
              </a:solidFill>
              <a:effectLst/>
              <a:latin typeface="+mn-lt"/>
              <a:ea typeface="+mn-ea"/>
              <a:cs typeface="+mn-cs"/>
            </a:rPr>
            <a:t>万円、</a:t>
          </a:r>
          <a:r>
            <a:rPr kumimoji="1" lang="ja-JP" altLang="en-US" sz="1000" b="0" i="0" baseline="0">
              <a:solidFill>
                <a:schemeClr val="tx1"/>
              </a:solidFill>
              <a:effectLst/>
              <a:latin typeface="+mn-lt"/>
              <a:ea typeface="+mn-ea"/>
              <a:cs typeface="+mn-cs"/>
            </a:rPr>
            <a:t>つくし保育園改築事業（実施設計）に１５０万円、公営住宅の解体と建替えに２００万円。</a:t>
          </a:r>
          <a:r>
            <a:rPr kumimoji="1" lang="ja-JP" altLang="ja-JP" sz="1000" b="0" i="0" baseline="0">
              <a:solidFill>
                <a:schemeClr val="tx1"/>
              </a:solidFill>
              <a:effectLst/>
              <a:latin typeface="+mn-lt"/>
              <a:ea typeface="+mn-ea"/>
              <a:cs typeface="+mn-cs"/>
            </a:rPr>
            <a:t>ふるさと創生事業推進基金は、ふるさと会への補助事業に１００万円、</a:t>
          </a:r>
          <a:r>
            <a:rPr kumimoji="1" lang="ja-JP" altLang="en-US" sz="1000" b="0" i="0" baseline="0">
              <a:solidFill>
                <a:schemeClr val="tx1"/>
              </a:solidFill>
              <a:effectLst/>
              <a:latin typeface="+mn-lt"/>
              <a:ea typeface="+mn-ea"/>
              <a:cs typeface="+mn-cs"/>
            </a:rPr>
            <a:t>観光・物産プロモーション事業</a:t>
          </a:r>
          <a:r>
            <a:rPr kumimoji="1" lang="ja-JP" altLang="ja-JP" sz="1000" b="0" i="0" baseline="0">
              <a:solidFill>
                <a:schemeClr val="tx1"/>
              </a:solidFill>
              <a:effectLst/>
              <a:latin typeface="+mn-lt"/>
              <a:ea typeface="+mn-ea"/>
              <a:cs typeface="+mn-cs"/>
            </a:rPr>
            <a:t>分に</a:t>
          </a:r>
          <a:r>
            <a:rPr kumimoji="1" lang="ja-JP" altLang="en-US" sz="1000" b="0" i="0" baseline="0">
              <a:solidFill>
                <a:schemeClr val="tx1"/>
              </a:solidFill>
              <a:effectLst/>
              <a:latin typeface="+mn-lt"/>
              <a:ea typeface="+mn-ea"/>
              <a:cs typeface="+mn-cs"/>
            </a:rPr>
            <a:t>８９０</a:t>
          </a:r>
          <a:r>
            <a:rPr kumimoji="1" lang="ja-JP" altLang="ja-JP" sz="1000" b="0" i="0" baseline="0">
              <a:solidFill>
                <a:schemeClr val="tx1"/>
              </a:solidFill>
              <a:effectLst/>
              <a:latin typeface="+mn-lt"/>
              <a:ea typeface="+mn-ea"/>
              <a:cs typeface="+mn-cs"/>
            </a:rPr>
            <a:t>万円、</a:t>
          </a:r>
          <a:r>
            <a:rPr kumimoji="1" lang="ja-JP" altLang="en-US" sz="1000" b="0" i="0" baseline="0">
              <a:solidFill>
                <a:schemeClr val="tx1"/>
              </a:solidFill>
              <a:effectLst/>
              <a:latin typeface="+mn-lt"/>
              <a:ea typeface="+mn-ea"/>
              <a:cs typeface="+mn-cs"/>
            </a:rPr>
            <a:t>産業</a:t>
          </a:r>
          <a:r>
            <a:rPr kumimoji="1" lang="ja-JP" altLang="ja-JP" sz="1000" b="0" i="0" baseline="0">
              <a:solidFill>
                <a:schemeClr val="tx1"/>
              </a:solidFill>
              <a:effectLst/>
              <a:latin typeface="+mn-lt"/>
              <a:ea typeface="+mn-ea"/>
              <a:cs typeface="+mn-cs"/>
            </a:rPr>
            <a:t>振興や教育振興等に</a:t>
          </a:r>
          <a:r>
            <a:rPr kumimoji="1" lang="ja-JP" altLang="en-US" sz="1000" b="0" i="0" baseline="0">
              <a:solidFill>
                <a:schemeClr val="tx1"/>
              </a:solidFill>
              <a:effectLst/>
              <a:latin typeface="+mn-lt"/>
              <a:ea typeface="+mn-ea"/>
              <a:cs typeface="+mn-cs"/>
            </a:rPr>
            <a:t>４７０</a:t>
          </a:r>
          <a:r>
            <a:rPr kumimoji="1" lang="ja-JP" altLang="ja-JP" sz="1000" b="0" i="0" baseline="0">
              <a:solidFill>
                <a:schemeClr val="tx1"/>
              </a:solidFill>
              <a:effectLst/>
              <a:latin typeface="+mn-lt"/>
              <a:ea typeface="+mn-ea"/>
              <a:cs typeface="+mn-cs"/>
            </a:rPr>
            <a:t>万円。企業版ふるさと納税を財源とする地方創生応援基金は、滝瀬海岸展望公園整備事業分と</a:t>
          </a:r>
          <a:r>
            <a:rPr kumimoji="1" lang="ja-JP" altLang="en-US" sz="1000" b="0" i="0" baseline="0">
              <a:solidFill>
                <a:schemeClr val="tx1"/>
              </a:solidFill>
              <a:effectLst/>
              <a:latin typeface="+mn-lt"/>
              <a:ea typeface="+mn-ea"/>
              <a:cs typeface="+mn-cs"/>
            </a:rPr>
            <a:t>映像制作で</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７５０</a:t>
          </a:r>
          <a:r>
            <a:rPr kumimoji="1" lang="ja-JP" altLang="ja-JP" sz="1000" b="0" i="0" baseline="0">
              <a:solidFill>
                <a:schemeClr val="tx1"/>
              </a:solidFill>
              <a:effectLst/>
              <a:latin typeface="+mn-lt"/>
              <a:ea typeface="+mn-ea"/>
              <a:cs typeface="+mn-cs"/>
            </a:rPr>
            <a:t>万円を取崩ししており、漁業振興基金や森林環境基金においても各産業の振興対策のため、取崩しを行っている。</a:t>
          </a:r>
          <a:endParaRPr lang="ja-JP" altLang="ja-JP" sz="1100">
            <a:solidFill>
              <a:schemeClr val="tx1"/>
            </a:solidFill>
            <a:effectLst/>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00" b="0" i="0" baseline="0">
              <a:solidFill>
                <a:schemeClr val="tx1"/>
              </a:solidFill>
              <a:effectLst/>
              <a:latin typeface="+mn-lt"/>
              <a:ea typeface="+mn-ea"/>
              <a:cs typeface="+mn-cs"/>
            </a:rPr>
            <a:t>　 基金全体としては、一定程度の金額を保有しているが、財政調整基金については、今後も当年度の財政状況を勘案し、基金保有額の状況や将来を見据え、元金の積立てを行</a:t>
          </a:r>
          <a:r>
            <a:rPr kumimoji="1" lang="ja-JP" altLang="en-US" sz="1000" b="0" i="0" baseline="0">
              <a:solidFill>
                <a:schemeClr val="tx1"/>
              </a:solidFill>
              <a:effectLst/>
              <a:latin typeface="+mn-lt"/>
              <a:ea typeface="+mn-ea"/>
              <a:cs typeface="+mn-cs"/>
            </a:rPr>
            <a:t>う</a:t>
          </a:r>
          <a:r>
            <a:rPr kumimoji="1" lang="ja-JP" altLang="ja-JP" sz="1000" b="0" i="0" baseline="0">
              <a:solidFill>
                <a:schemeClr val="tx1"/>
              </a:solidFill>
              <a:effectLst/>
              <a:latin typeface="+mn-lt"/>
              <a:ea typeface="+mn-ea"/>
              <a:cs typeface="+mn-cs"/>
            </a:rPr>
            <a:t>予定である。減債基金についても、町債残高や交付税算入額とのバランスを図り、繰上償還について</a:t>
          </a:r>
          <a:r>
            <a:rPr kumimoji="1" lang="ja-JP" altLang="en-US" sz="1000" b="0" i="0" baseline="0">
              <a:solidFill>
                <a:schemeClr val="tx1"/>
              </a:solidFill>
              <a:effectLst/>
              <a:latin typeface="+mn-lt"/>
              <a:ea typeface="+mn-ea"/>
              <a:cs typeface="+mn-cs"/>
            </a:rPr>
            <a:t>も</a:t>
          </a:r>
          <a:r>
            <a:rPr kumimoji="1" lang="ja-JP" altLang="ja-JP" sz="1000" b="0" i="0" baseline="0">
              <a:solidFill>
                <a:schemeClr val="tx1"/>
              </a:solidFill>
              <a:effectLst/>
              <a:latin typeface="+mn-lt"/>
              <a:ea typeface="+mn-ea"/>
              <a:cs typeface="+mn-cs"/>
            </a:rPr>
            <a:t>、都度判断</a:t>
          </a:r>
          <a:r>
            <a:rPr kumimoji="1" lang="ja-JP" altLang="en-US" sz="1000" b="0" i="0" baseline="0">
              <a:solidFill>
                <a:schemeClr val="tx1"/>
              </a:solidFill>
              <a:effectLst/>
              <a:latin typeface="+mn-lt"/>
              <a:ea typeface="+mn-ea"/>
              <a:cs typeface="+mn-cs"/>
            </a:rPr>
            <a:t>する。</a:t>
          </a:r>
          <a:r>
            <a:rPr kumimoji="1" lang="ja-JP" altLang="ja-JP" sz="1000" b="0" i="0" baseline="0">
              <a:solidFill>
                <a:schemeClr val="tx1"/>
              </a:solidFill>
              <a:effectLst/>
              <a:latin typeface="+mn-lt"/>
              <a:ea typeface="+mn-ea"/>
              <a:cs typeface="+mn-cs"/>
            </a:rPr>
            <a:t>おとべ荘の建替事業分は交付税算入がない企業債を活用して</a:t>
          </a:r>
          <a:r>
            <a:rPr kumimoji="1" lang="ja-JP" altLang="en-US" sz="1000" b="0" i="0" baseline="0">
              <a:solidFill>
                <a:schemeClr val="tx1"/>
              </a:solidFill>
              <a:effectLst/>
              <a:latin typeface="+mn-lt"/>
              <a:ea typeface="+mn-ea"/>
              <a:cs typeface="+mn-cs"/>
            </a:rPr>
            <a:t>おり</a:t>
          </a:r>
          <a:r>
            <a:rPr kumimoji="1" lang="ja-JP" altLang="ja-JP" sz="1000" b="0" i="0" baseline="0">
              <a:solidFill>
                <a:schemeClr val="tx1"/>
              </a:solidFill>
              <a:effectLst/>
              <a:latin typeface="+mn-lt"/>
              <a:ea typeface="+mn-ea"/>
              <a:cs typeface="+mn-cs"/>
            </a:rPr>
            <a:t>、財政状況や基金残高を勘案し、元金の積立てについては検討していく。また、特定目的基金である公共施設等整備基金についても、今後も予定されている大規模事業や公共施設等の維持管理費用など、将来負担の軽減を図るために、財政状況を勘案した上で、積極的に積立てを行っていく予定である。ふるさと寄附金や企業版ふるさと納税については、返礼品などの必要経費等を除いた額を積み増ししていくことで、今後も、産業、教育振興</a:t>
          </a:r>
          <a:r>
            <a:rPr kumimoji="1" lang="ja-JP" altLang="en-US" sz="1000" b="0" i="0" baseline="0">
              <a:solidFill>
                <a:schemeClr val="tx1"/>
              </a:solidFill>
              <a:effectLst/>
              <a:latin typeface="+mn-lt"/>
              <a:ea typeface="+mn-ea"/>
              <a:cs typeface="+mn-cs"/>
            </a:rPr>
            <a:t>等の</a:t>
          </a:r>
          <a:r>
            <a:rPr kumimoji="1" lang="ja-JP" altLang="ja-JP" sz="1000" b="0" i="0" baseline="0">
              <a:solidFill>
                <a:schemeClr val="tx1"/>
              </a:solidFill>
              <a:effectLst/>
              <a:latin typeface="+mn-lt"/>
              <a:ea typeface="+mn-ea"/>
              <a:cs typeface="+mn-cs"/>
            </a:rPr>
            <a:t>地域振興対策に活用していく予定である。</a:t>
          </a:r>
          <a:endParaRPr lang="ja-JP" altLang="ja-JP" sz="11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tx1"/>
              </a:solidFill>
              <a:effectLst/>
              <a:latin typeface="+mn-lt"/>
              <a:ea typeface="+mn-ea"/>
              <a:cs typeface="+mn-cs"/>
            </a:rPr>
            <a:t>（基金の使途）</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公共施設等整備基金 </a:t>
          </a:r>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公共用又は公用施設等の整備に要する経費に充てるため。</a:t>
          </a:r>
          <a:endParaRPr lang="ja-JP" altLang="ja-JP" sz="1000">
            <a:solidFill>
              <a:schemeClr val="tx1"/>
            </a:solidFill>
            <a:effectLst/>
          </a:endParaRPr>
        </a:p>
        <a:p>
          <a:pPr eaLnBrk="1" fontAlgn="auto" latinLnBrk="0" hangingPunct="1"/>
          <a:r>
            <a:rPr lang="ja-JP"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ふるさと創生事業推進基金 </a:t>
          </a:r>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地域づくり事業やふるさと寄附返礼品等に充てるため。</a:t>
          </a:r>
          <a:endParaRPr lang="ja-JP" altLang="ja-JP" sz="1000">
            <a:solidFill>
              <a:schemeClr val="tx1"/>
            </a:solidFill>
            <a:effectLst/>
          </a:endParaRPr>
        </a:p>
        <a:p>
          <a:pPr eaLnBrk="1" fontAlgn="auto" latinLnBrk="0" hangingPunct="1"/>
          <a:r>
            <a:rPr lang="ja-JP"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地域福祉基金 </a:t>
          </a:r>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地域福祉の増進のための事業に充てるため。</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漁業振興基金 </a:t>
          </a:r>
          <a:r>
            <a:rPr kumimoji="1" lang="en-US" altLang="ja-JP"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 漁業の振興を図るための事業に充てるため。</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　 地方創生応援基金</a:t>
          </a:r>
          <a:r>
            <a:rPr kumimoji="1" lang="en-US" altLang="ja-JP"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 </a:t>
          </a:r>
          <a:r>
            <a:rPr lang="ja-JP" altLang="ja-JP" sz="1000" b="0" i="0">
              <a:solidFill>
                <a:schemeClr val="tx1"/>
              </a:solidFill>
              <a:effectLst/>
              <a:latin typeface="+mn-lt"/>
              <a:ea typeface="+mn-ea"/>
              <a:cs typeface="+mn-cs"/>
            </a:rPr>
            <a:t>まち・ひと・しごと創生寄附活用事業に要する経費に充てるため。</a:t>
          </a:r>
          <a:endParaRPr lang="ja-JP" altLang="ja-JP" sz="1000">
            <a:solidFill>
              <a:schemeClr val="tx1"/>
            </a:solidFill>
            <a:effectLst/>
          </a:endParaRPr>
        </a:p>
        <a:p>
          <a:r>
            <a:rPr kumimoji="1" lang="ja-JP" altLang="ja-JP" sz="1000">
              <a:solidFill>
                <a:schemeClr val="tx1"/>
              </a:solidFill>
              <a:effectLst/>
              <a:latin typeface="+mn-lt"/>
              <a:ea typeface="+mn-ea"/>
              <a:cs typeface="+mn-cs"/>
            </a:rPr>
            <a:t>（増減理由）</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　公共施設等整備基金 </a:t>
          </a:r>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給食センター改築事業分に約３億４４０万円、役場書庫改修事業分に７３５万円、町有施設冷房設備設置事業分に４３０万円、つくし保育園改築事業（実施設計）に１５０万円、公営住宅の解体と建替えに２００万円</a:t>
          </a:r>
          <a:r>
            <a:rPr kumimoji="1" lang="ja-JP" altLang="en-US" sz="1000" b="0" i="0" baseline="0">
              <a:solidFill>
                <a:schemeClr val="tx1"/>
              </a:solidFill>
              <a:effectLst/>
              <a:latin typeface="+mn-lt"/>
              <a:ea typeface="+mn-ea"/>
              <a:cs typeface="+mn-cs"/>
            </a:rPr>
            <a:t>取崩ししたが、</a:t>
          </a:r>
          <a:r>
            <a:rPr kumimoji="1" lang="ja-JP" altLang="ja-JP" sz="1000" b="0" i="0" baseline="0">
              <a:solidFill>
                <a:schemeClr val="tx1"/>
              </a:solidFill>
              <a:effectLst/>
              <a:latin typeface="+mn-lt"/>
              <a:ea typeface="+mn-ea"/>
              <a:cs typeface="+mn-cs"/>
            </a:rPr>
            <a:t>大規模事業や公共施設等の維持管理費用などの将来負担の軽減を図るために、３億３，１３０万円を</a:t>
          </a:r>
          <a:r>
            <a:rPr kumimoji="1" lang="ja-JP" altLang="en-US" sz="1000" b="0" i="0" baseline="0">
              <a:solidFill>
                <a:schemeClr val="tx1"/>
              </a:solidFill>
              <a:effectLst/>
              <a:latin typeface="+mn-lt"/>
              <a:ea typeface="+mn-ea"/>
              <a:cs typeface="+mn-cs"/>
            </a:rPr>
            <a:t>積み戻したため</a:t>
          </a:r>
          <a:r>
            <a:rPr kumimoji="1" lang="ja-JP" altLang="ja-JP" sz="1000" b="0" i="0" baseline="0">
              <a:solidFill>
                <a:schemeClr val="tx1"/>
              </a:solidFill>
              <a:effectLst/>
              <a:latin typeface="+mn-lt"/>
              <a:ea typeface="+mn-ea"/>
              <a:cs typeface="+mn-cs"/>
            </a:rPr>
            <a:t>、基金残高は</a:t>
          </a:r>
          <a:r>
            <a:rPr kumimoji="1" lang="ja-JP" altLang="en-US" sz="1000" b="0" i="0" baseline="0">
              <a:solidFill>
                <a:schemeClr val="tx1"/>
              </a:solidFill>
              <a:effectLst/>
              <a:latin typeface="+mn-lt"/>
              <a:ea typeface="+mn-ea"/>
              <a:cs typeface="+mn-cs"/>
            </a:rPr>
            <a:t>増加</a:t>
          </a:r>
          <a:r>
            <a:rPr kumimoji="1" lang="ja-JP" altLang="ja-JP" sz="1000" b="0" i="0" baseline="0">
              <a:solidFill>
                <a:schemeClr val="tx1"/>
              </a:solidFill>
              <a:effectLst/>
              <a:latin typeface="+mn-lt"/>
              <a:ea typeface="+mn-ea"/>
              <a:cs typeface="+mn-cs"/>
            </a:rPr>
            <a:t>した。</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ふるさと創生事業推進基金 </a:t>
          </a:r>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ふるさと創生事業推進基金は、ふるさと会への補助事業に１００万円、観光・物産プロモーション事業分に８９０万円、産業振興や教育振興等に４７０万円を取崩しし、ふるさと寄附金のうち返礼経費等を除いた額</a:t>
          </a:r>
          <a:r>
            <a:rPr kumimoji="1" lang="ja-JP" altLang="en-US" sz="1000" b="0" i="0" baseline="0">
              <a:solidFill>
                <a:schemeClr val="tx1"/>
              </a:solidFill>
              <a:effectLst/>
              <a:latin typeface="+mn-lt"/>
              <a:ea typeface="+mn-ea"/>
              <a:cs typeface="+mn-cs"/>
            </a:rPr>
            <a:t>の</a:t>
          </a:r>
          <a:r>
            <a:rPr kumimoji="1" lang="ja-JP" altLang="ja-JP" sz="1000" b="0" i="0" baseline="0">
              <a:solidFill>
                <a:schemeClr val="tx1"/>
              </a:solidFill>
              <a:effectLst/>
              <a:latin typeface="+mn-lt"/>
              <a:ea typeface="+mn-ea"/>
              <a:cs typeface="+mn-cs"/>
            </a:rPr>
            <a:t>積み増しを行っ</a:t>
          </a:r>
          <a:r>
            <a:rPr kumimoji="1" lang="ja-JP" altLang="en-US" sz="1000" b="0" i="0" baseline="0">
              <a:solidFill>
                <a:schemeClr val="tx1"/>
              </a:solidFill>
              <a:effectLst/>
              <a:latin typeface="+mn-lt"/>
              <a:ea typeface="+mn-ea"/>
              <a:cs typeface="+mn-cs"/>
            </a:rPr>
            <a:t>たことで</a:t>
          </a:r>
          <a:r>
            <a:rPr kumimoji="1" lang="ja-JP" altLang="ja-JP" sz="1000" b="0" i="0" baseline="0">
              <a:solidFill>
                <a:schemeClr val="tx1"/>
              </a:solidFill>
              <a:effectLst/>
              <a:latin typeface="+mn-lt"/>
              <a:ea typeface="+mn-ea"/>
              <a:cs typeface="+mn-cs"/>
            </a:rPr>
            <a:t>、基金残高は</a:t>
          </a:r>
          <a:r>
            <a:rPr kumimoji="1" lang="ja-JP" altLang="en-US" sz="1000" b="0" i="0" baseline="0">
              <a:solidFill>
                <a:schemeClr val="tx1"/>
              </a:solidFill>
              <a:effectLst/>
              <a:latin typeface="+mn-lt"/>
              <a:ea typeface="+mn-ea"/>
              <a:cs typeface="+mn-cs"/>
            </a:rPr>
            <a:t>増加</a:t>
          </a:r>
          <a:r>
            <a:rPr kumimoji="1" lang="ja-JP" altLang="ja-JP" sz="1000" b="0" i="0" baseline="0">
              <a:solidFill>
                <a:schemeClr val="tx1"/>
              </a:solidFill>
              <a:effectLst/>
              <a:latin typeface="+mn-lt"/>
              <a:ea typeface="+mn-ea"/>
              <a:cs typeface="+mn-cs"/>
            </a:rPr>
            <a:t>した。</a:t>
          </a:r>
          <a:endParaRPr lang="ja-JP" altLang="ja-JP" sz="1000">
            <a:solidFill>
              <a:schemeClr val="tx1"/>
            </a:solidFill>
            <a:effectLst/>
          </a:endParaRPr>
        </a:p>
        <a:p>
          <a:pPr eaLnBrk="1" fontAlgn="auto" latinLnBrk="0" hangingPunct="1"/>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漁業振興基金 </a:t>
          </a:r>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栽培漁業定着事業や資源増大対策事業の補助金財源として、基金を取崩ししたことにより、基金残高は減少した。</a:t>
          </a:r>
          <a:endParaRPr lang="ja-JP" altLang="ja-JP" sz="1000">
            <a:solidFill>
              <a:schemeClr val="tx1"/>
            </a:solidFill>
            <a:effectLst/>
          </a:endParaRPr>
        </a:p>
        <a:p>
          <a:r>
            <a:rPr kumimoji="1" lang="ja-JP" altLang="ja-JP" sz="1000">
              <a:solidFill>
                <a:schemeClr val="tx1"/>
              </a:solidFill>
              <a:effectLst/>
              <a:latin typeface="+mn-lt"/>
              <a:ea typeface="+mn-ea"/>
              <a:cs typeface="+mn-cs"/>
            </a:rPr>
            <a:t>　地方創生応援</a:t>
          </a:r>
          <a:r>
            <a:rPr kumimoji="1" lang="ja-JP" altLang="ja-JP" sz="1000" b="0" i="0" baseline="0">
              <a:solidFill>
                <a:schemeClr val="tx1"/>
              </a:solidFill>
              <a:effectLst/>
              <a:latin typeface="+mn-lt"/>
              <a:ea typeface="+mn-ea"/>
              <a:cs typeface="+mn-cs"/>
            </a:rPr>
            <a:t>基金 </a:t>
          </a:r>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企業版ふるさと寄附金を翌年度以降の</a:t>
          </a:r>
          <a:r>
            <a:rPr lang="ja-JP" altLang="ja-JP" sz="1000" b="0" i="0">
              <a:solidFill>
                <a:schemeClr val="tx1"/>
              </a:solidFill>
              <a:effectLst/>
              <a:latin typeface="+mn-lt"/>
              <a:ea typeface="+mn-ea"/>
              <a:cs typeface="+mn-cs"/>
            </a:rPr>
            <a:t>まち・ひと・しごと創生寄附活用事業</a:t>
          </a:r>
          <a:r>
            <a:rPr kumimoji="1" lang="ja-JP" altLang="ja-JP" sz="1000" b="0" i="0" baseline="0">
              <a:solidFill>
                <a:schemeClr val="tx1"/>
              </a:solidFill>
              <a:effectLst/>
              <a:latin typeface="+mn-lt"/>
              <a:ea typeface="+mn-ea"/>
              <a:cs typeface="+mn-cs"/>
            </a:rPr>
            <a:t>に要する経費に充てるため、９</a:t>
          </a:r>
          <a:r>
            <a:rPr kumimoji="1" lang="ja-JP" altLang="en-US" sz="1000" b="0" i="0" baseline="0">
              <a:solidFill>
                <a:schemeClr val="tx1"/>
              </a:solidFill>
              <a:effectLst/>
              <a:latin typeface="+mn-lt"/>
              <a:ea typeface="+mn-ea"/>
              <a:cs typeface="+mn-cs"/>
            </a:rPr>
            <a:t>３</a:t>
          </a:r>
          <a:r>
            <a:rPr kumimoji="1" lang="ja-JP" altLang="ja-JP" sz="1000" b="0" i="0" baseline="0">
              <a:solidFill>
                <a:schemeClr val="tx1"/>
              </a:solidFill>
              <a:effectLst/>
              <a:latin typeface="+mn-lt"/>
              <a:ea typeface="+mn-ea"/>
              <a:cs typeface="+mn-cs"/>
            </a:rPr>
            <a:t>０万円を積立てし、滝瀬海岸展望公園整備事業に</a:t>
          </a:r>
          <a:r>
            <a:rPr kumimoji="1" lang="ja-JP" altLang="en-US" sz="1000" b="0" i="0" baseline="0">
              <a:solidFill>
                <a:schemeClr val="tx1"/>
              </a:solidFill>
              <a:effectLst/>
              <a:latin typeface="+mn-lt"/>
              <a:ea typeface="+mn-ea"/>
              <a:cs typeface="+mn-cs"/>
            </a:rPr>
            <a:t>６４０</a:t>
          </a:r>
          <a:r>
            <a:rPr kumimoji="1" lang="ja-JP" altLang="ja-JP" sz="1000" b="0" i="0" baseline="0">
              <a:solidFill>
                <a:schemeClr val="tx1"/>
              </a:solidFill>
              <a:effectLst/>
              <a:latin typeface="+mn-lt"/>
              <a:ea typeface="+mn-ea"/>
              <a:cs typeface="+mn-cs"/>
            </a:rPr>
            <a:t>万円、</a:t>
          </a:r>
          <a:r>
            <a:rPr kumimoji="1" lang="ja-JP" altLang="en-US" sz="1000" b="0" i="0" baseline="0">
              <a:solidFill>
                <a:schemeClr val="tx1"/>
              </a:solidFill>
              <a:effectLst/>
              <a:latin typeface="+mn-lt"/>
              <a:ea typeface="+mn-ea"/>
              <a:cs typeface="+mn-cs"/>
            </a:rPr>
            <a:t>滝瀬海岸映像制作に１１０万円を取崩ししたことにより、</a:t>
          </a:r>
          <a:r>
            <a:rPr kumimoji="1" lang="ja-JP" altLang="ja-JP" sz="1000" b="0" i="0" baseline="0">
              <a:solidFill>
                <a:schemeClr val="tx1"/>
              </a:solidFill>
              <a:effectLst/>
              <a:latin typeface="+mn-lt"/>
              <a:ea typeface="+mn-ea"/>
              <a:cs typeface="+mn-cs"/>
            </a:rPr>
            <a:t>基金残高は</a:t>
          </a:r>
          <a:r>
            <a:rPr kumimoji="1" lang="ja-JP" altLang="en-US" sz="1000" b="0" i="0" baseline="0">
              <a:solidFill>
                <a:schemeClr val="tx1"/>
              </a:solidFill>
              <a:effectLst/>
              <a:latin typeface="+mn-lt"/>
              <a:ea typeface="+mn-ea"/>
              <a:cs typeface="+mn-cs"/>
            </a:rPr>
            <a:t>増加</a:t>
          </a:r>
          <a:r>
            <a:rPr kumimoji="1" lang="ja-JP" altLang="ja-JP" sz="1000" b="0" i="0" baseline="0">
              <a:solidFill>
                <a:schemeClr val="tx1"/>
              </a:solidFill>
              <a:effectLst/>
              <a:latin typeface="+mn-lt"/>
              <a:ea typeface="+mn-ea"/>
              <a:cs typeface="+mn-cs"/>
            </a:rPr>
            <a:t>した。</a:t>
          </a:r>
          <a:endParaRPr lang="ja-JP" altLang="ja-JP" sz="1000">
            <a:solidFill>
              <a:schemeClr val="tx1"/>
            </a:solidFill>
            <a:effectLst/>
          </a:endParaRPr>
        </a:p>
        <a:p>
          <a:r>
            <a:rPr kumimoji="1" lang="ja-JP" altLang="ja-JP" sz="1000">
              <a:solidFill>
                <a:schemeClr val="tx1"/>
              </a:solidFill>
              <a:effectLst/>
              <a:latin typeface="+mn-lt"/>
              <a:ea typeface="+mn-ea"/>
              <a:cs typeface="+mn-cs"/>
            </a:rPr>
            <a:t>（今後の方針）</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公共施設等整備基金 </a:t>
          </a:r>
          <a:r>
            <a:rPr kumimoji="1" lang="en-US" altLang="ja-JP"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 今後も予定されている大規模事業や公共施設等の維持管理費用などの財源確保や将来負担の軽減を図るために、財政運営に支障のない範囲内で積立てをしていく予定である。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ふるさと創生事業推進基金 </a:t>
          </a:r>
          <a:r>
            <a:rPr kumimoji="1" lang="en-US" altLang="ja-JP" sz="1000" b="0" i="0" baseline="0">
              <a:solidFill>
                <a:schemeClr val="tx1"/>
              </a:solidFill>
              <a:effectLst/>
              <a:latin typeface="+mn-lt"/>
              <a:ea typeface="+mn-ea"/>
              <a:cs typeface="+mn-cs"/>
            </a:rPr>
            <a:t>…</a:t>
          </a:r>
          <a:r>
            <a:rPr kumimoji="1" lang="ja-JP" altLang="ja-JP" sz="1000" b="0" i="0" baseline="0">
              <a:solidFill>
                <a:schemeClr val="tx1"/>
              </a:solidFill>
              <a:effectLst/>
              <a:latin typeface="+mn-lt"/>
              <a:ea typeface="+mn-ea"/>
              <a:cs typeface="+mn-cs"/>
            </a:rPr>
            <a:t> ふるさと寄附金のうち返礼経費を控除した額を積立てし、今後も産業振興や観光振興、教育振興など地域振興対策に活用していく予定である。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地域福祉基金 </a:t>
          </a:r>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運用益を福祉事業に活用することとしており、現在は運用益が少額であることから、現時点での積立て及び取崩しの予定はない。</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漁業振興基金 </a:t>
          </a:r>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漁業者の経営安定化を図るため、栽培漁業定着事業や資源増大対策事業などへ基金を活用し、今後も事業補助を行っていく予定である。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a:t>
          </a:r>
          <a:r>
            <a:rPr kumimoji="1" lang="ja-JP" altLang="ja-JP" sz="1000">
              <a:solidFill>
                <a:schemeClr val="tx1"/>
              </a:solidFill>
              <a:effectLst/>
              <a:latin typeface="+mn-lt"/>
              <a:ea typeface="+mn-ea"/>
              <a:cs typeface="+mn-cs"/>
            </a:rPr>
            <a:t>地方創生応援</a:t>
          </a:r>
          <a:r>
            <a:rPr kumimoji="1" lang="ja-JP" altLang="ja-JP" sz="1000" b="0" i="0" baseline="0">
              <a:solidFill>
                <a:schemeClr val="tx1"/>
              </a:solidFill>
              <a:effectLst/>
              <a:latin typeface="+mn-lt"/>
              <a:ea typeface="+mn-ea"/>
              <a:cs typeface="+mn-cs"/>
            </a:rPr>
            <a:t>基金 </a:t>
          </a:r>
          <a:r>
            <a:rPr kumimoji="1" lang="en-US" altLang="ja-JP" sz="10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当年度及び翌年度以降の</a:t>
          </a:r>
          <a:r>
            <a:rPr lang="ja-JP" altLang="ja-JP" sz="1000" b="0" i="0">
              <a:solidFill>
                <a:schemeClr val="tx1"/>
              </a:solidFill>
              <a:effectLst/>
              <a:latin typeface="+mn-lt"/>
              <a:ea typeface="+mn-ea"/>
              <a:cs typeface="+mn-cs"/>
            </a:rPr>
            <a:t>まち・ひと・しごと創生寄附活用事業に要する経費のために取崩しする。（原則、前年度に積立てした寄附金は、翌年度に取崩しを行い、事業充当することになっているため。）</a:t>
          </a:r>
          <a:endParaRPr lang="ja-JP" altLang="ja-JP" sz="10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（増減理由）</a:t>
          </a:r>
          <a:endParaRPr lang="ja-JP" altLang="ja-JP" sz="1600">
            <a:solidFill>
              <a:schemeClr val="tx1"/>
            </a:solidFill>
            <a:effectLst/>
          </a:endParaRPr>
        </a:p>
        <a:p>
          <a:pPr eaLnBrk="1" fontAlgn="auto" latinLnBrk="0" hangingPunct="1"/>
          <a:r>
            <a:rPr kumimoji="1" lang="ja-JP" altLang="ja-JP" sz="1200" b="0" i="0" baseline="0">
              <a:solidFill>
                <a:schemeClr val="tx1"/>
              </a:solidFill>
              <a:effectLst/>
              <a:latin typeface="+mn-lt"/>
              <a:ea typeface="+mn-ea"/>
              <a:cs typeface="+mn-cs"/>
            </a:rPr>
            <a:t>　 財政調整基金については、標準財政規模の２０％程度（５億円程度）を目安としており、物価高騰重点支援対策事業等により、</a:t>
          </a:r>
          <a:r>
            <a:rPr kumimoji="1" lang="ja-JP" altLang="en-US" sz="1200" b="0" i="0" baseline="0">
              <a:solidFill>
                <a:schemeClr val="tx1"/>
              </a:solidFill>
              <a:effectLst/>
              <a:latin typeface="+mn-lt"/>
              <a:ea typeface="+mn-ea"/>
              <a:cs typeface="+mn-cs"/>
            </a:rPr>
            <a:t>４，８１５</a:t>
          </a:r>
          <a:r>
            <a:rPr kumimoji="1" lang="ja-JP" altLang="ja-JP" sz="1200" b="0" i="0" baseline="0">
              <a:solidFill>
                <a:schemeClr val="tx1"/>
              </a:solidFill>
              <a:effectLst/>
              <a:latin typeface="+mn-lt"/>
              <a:ea typeface="+mn-ea"/>
              <a:cs typeface="+mn-cs"/>
            </a:rPr>
            <a:t>万円を取崩ししたが、</a:t>
          </a:r>
          <a:r>
            <a:rPr kumimoji="1" lang="ja-JP" altLang="en-US" sz="1200" b="0" i="0" baseline="0">
              <a:solidFill>
                <a:schemeClr val="tx1"/>
              </a:solidFill>
              <a:effectLst/>
              <a:latin typeface="+mn-lt"/>
              <a:ea typeface="+mn-ea"/>
              <a:cs typeface="+mn-cs"/>
            </a:rPr>
            <a:t>６</a:t>
          </a:r>
          <a:r>
            <a:rPr kumimoji="1" lang="ja-JP" altLang="ja-JP" sz="1200" b="0" i="0" baseline="0">
              <a:solidFill>
                <a:schemeClr val="tx1"/>
              </a:solidFill>
              <a:effectLst/>
              <a:latin typeface="+mn-lt"/>
              <a:ea typeface="+mn-ea"/>
              <a:cs typeface="+mn-cs"/>
            </a:rPr>
            <a:t>年度の財政状況や将来を見据え、取崩し額と同額である</a:t>
          </a:r>
          <a:r>
            <a:rPr kumimoji="1" lang="ja-JP" altLang="en-US" sz="1200" b="0" i="0" baseline="0">
              <a:solidFill>
                <a:schemeClr val="tx1"/>
              </a:solidFill>
              <a:effectLst/>
              <a:latin typeface="+mn-lt"/>
              <a:ea typeface="+mn-ea"/>
              <a:cs typeface="+mn-cs"/>
            </a:rPr>
            <a:t>４，８１５</a:t>
          </a:r>
          <a:r>
            <a:rPr kumimoji="1" lang="ja-JP" altLang="ja-JP" sz="1200" b="0" i="0" baseline="0">
              <a:solidFill>
                <a:schemeClr val="tx1"/>
              </a:solidFill>
              <a:effectLst/>
              <a:latin typeface="+mn-lt"/>
              <a:ea typeface="+mn-ea"/>
              <a:cs typeface="+mn-cs"/>
            </a:rPr>
            <a:t>万円を積戻ししたため、</a:t>
          </a:r>
          <a:r>
            <a:rPr kumimoji="1" lang="ja-JP" altLang="en-US" sz="1200" b="0" i="0" baseline="0">
              <a:solidFill>
                <a:schemeClr val="tx1"/>
              </a:solidFill>
              <a:effectLst/>
              <a:latin typeface="+mn-lt"/>
              <a:ea typeface="+mn-ea"/>
              <a:cs typeface="+mn-cs"/>
            </a:rPr>
            <a:t>利子分の増はあるが</a:t>
          </a:r>
          <a:r>
            <a:rPr kumimoji="1" lang="ja-JP" altLang="ja-JP" sz="1200" b="0" i="0" baseline="0">
              <a:solidFill>
                <a:schemeClr val="tx1"/>
              </a:solidFill>
              <a:effectLst/>
              <a:latin typeface="+mn-lt"/>
              <a:ea typeface="+mn-ea"/>
              <a:cs typeface="+mn-cs"/>
            </a:rPr>
            <a:t>基金残高の</a:t>
          </a:r>
          <a:r>
            <a:rPr kumimoji="1" lang="ja-JP" altLang="en-US" sz="1200" b="0" i="0" baseline="0">
              <a:solidFill>
                <a:schemeClr val="tx1"/>
              </a:solidFill>
              <a:effectLst/>
              <a:latin typeface="+mn-lt"/>
              <a:ea typeface="+mn-ea"/>
              <a:cs typeface="+mn-cs"/>
            </a:rPr>
            <a:t>大きな</a:t>
          </a:r>
          <a:r>
            <a:rPr kumimoji="1" lang="ja-JP" altLang="ja-JP" sz="1200" b="0" i="0" baseline="0">
              <a:solidFill>
                <a:schemeClr val="tx1"/>
              </a:solidFill>
              <a:effectLst/>
              <a:latin typeface="+mn-lt"/>
              <a:ea typeface="+mn-ea"/>
              <a:cs typeface="+mn-cs"/>
            </a:rPr>
            <a:t>増減はない。</a:t>
          </a:r>
          <a:endParaRPr lang="ja-JP" altLang="ja-JP" sz="1600">
            <a:solidFill>
              <a:schemeClr val="tx1"/>
            </a:solidFill>
            <a:effectLst/>
          </a:endParaRPr>
        </a:p>
        <a:p>
          <a:r>
            <a:rPr kumimoji="1" lang="ja-JP" altLang="ja-JP" sz="1200">
              <a:solidFill>
                <a:schemeClr val="tx1"/>
              </a:solidFill>
              <a:effectLst/>
              <a:latin typeface="+mn-lt"/>
              <a:ea typeface="+mn-ea"/>
              <a:cs typeface="+mn-cs"/>
            </a:rPr>
            <a:t>（今後の方針）</a:t>
          </a:r>
          <a:endParaRPr lang="ja-JP" altLang="ja-JP" sz="1600">
            <a:solidFill>
              <a:schemeClr val="tx1"/>
            </a:solidFill>
            <a:effectLst/>
          </a:endParaRPr>
        </a:p>
        <a:p>
          <a:pPr eaLnBrk="1" fontAlgn="auto" latinLnBrk="0" hangingPunct="1"/>
          <a:r>
            <a:rPr kumimoji="1" lang="ja-JP" altLang="ja-JP" sz="1200" b="0" i="0" baseline="0">
              <a:solidFill>
                <a:schemeClr val="tx1"/>
              </a:solidFill>
              <a:effectLst/>
              <a:latin typeface="+mn-lt"/>
              <a:ea typeface="+mn-ea"/>
              <a:cs typeface="+mn-cs"/>
            </a:rPr>
            <a:t>　 今後も、当年度の財政状況を勘案し、基金保有額（５億円程度）の状況や将来を見据え、後年度のために元金を積立て（積戻し等）を行い、予算不足や災害時等の緊急時における基金取崩しにより財源確保ができるよう対応していく予定である。</a:t>
          </a:r>
          <a:endParaRPr lang="ja-JP" altLang="ja-JP" sz="16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（増減理由）</a:t>
          </a:r>
          <a:endParaRPr lang="ja-JP" altLang="ja-JP" sz="1600">
            <a:solidFill>
              <a:schemeClr val="tx1"/>
            </a:solidFill>
            <a:effectLst/>
          </a:endParaRPr>
        </a:p>
        <a:p>
          <a:pPr eaLnBrk="1" fontAlgn="auto" latinLnBrk="0" hangingPunct="1"/>
          <a:r>
            <a:rPr kumimoji="1" lang="ja-JP" altLang="ja-JP" sz="1200" b="0" i="0" baseline="0">
              <a:solidFill>
                <a:schemeClr val="tx1"/>
              </a:solidFill>
              <a:effectLst/>
              <a:latin typeface="+mn-lt"/>
              <a:ea typeface="+mn-ea"/>
              <a:cs typeface="+mn-cs"/>
            </a:rPr>
            <a:t>　 </a:t>
          </a:r>
          <a:r>
            <a:rPr kumimoji="1" lang="ja-JP" altLang="en-US" sz="1200" b="0" i="0" baseline="0">
              <a:solidFill>
                <a:schemeClr val="tx1"/>
              </a:solidFill>
              <a:effectLst/>
              <a:latin typeface="+mn-lt"/>
              <a:ea typeface="+mn-ea"/>
              <a:cs typeface="+mn-cs"/>
            </a:rPr>
            <a:t>６</a:t>
          </a:r>
          <a:r>
            <a:rPr kumimoji="1" lang="ja-JP" altLang="ja-JP" sz="1200" b="0" i="0" baseline="0">
              <a:solidFill>
                <a:schemeClr val="tx1"/>
              </a:solidFill>
              <a:effectLst/>
              <a:latin typeface="+mn-lt"/>
              <a:ea typeface="+mn-ea"/>
              <a:cs typeface="+mn-cs"/>
            </a:rPr>
            <a:t>年度について</a:t>
          </a:r>
          <a:r>
            <a:rPr kumimoji="1" lang="ja-JP" altLang="en-US" sz="1200" b="0" i="0" baseline="0">
              <a:solidFill>
                <a:schemeClr val="tx1"/>
              </a:solidFill>
              <a:effectLst/>
              <a:latin typeface="+mn-lt"/>
              <a:ea typeface="+mn-ea"/>
              <a:cs typeface="+mn-cs"/>
            </a:rPr>
            <a:t>は、</a:t>
          </a:r>
          <a:r>
            <a:rPr kumimoji="1" lang="ja-JP" altLang="ja-JP" sz="1200" b="0" i="0" baseline="0">
              <a:solidFill>
                <a:schemeClr val="tx1"/>
              </a:solidFill>
              <a:effectLst/>
              <a:latin typeface="+mn-lt"/>
              <a:ea typeface="+mn-ea"/>
              <a:cs typeface="+mn-cs"/>
            </a:rPr>
            <a:t>後年の臨時財政対策債元利償還金に充てるため、普通交付税に算入された臨時財政対策償還基金費分の</a:t>
          </a:r>
          <a:r>
            <a:rPr kumimoji="1" lang="ja-JP" altLang="en-US" sz="1200" b="0" i="0" baseline="0">
              <a:solidFill>
                <a:schemeClr val="tx1"/>
              </a:solidFill>
              <a:effectLst/>
              <a:latin typeface="+mn-lt"/>
              <a:ea typeface="+mn-ea"/>
              <a:cs typeface="+mn-cs"/>
            </a:rPr>
            <a:t>１，１４５</a:t>
          </a:r>
          <a:r>
            <a:rPr kumimoji="1" lang="ja-JP" altLang="ja-JP" sz="1200" b="0" i="0" baseline="0">
              <a:solidFill>
                <a:schemeClr val="tx1"/>
              </a:solidFill>
              <a:effectLst/>
              <a:latin typeface="+mn-lt"/>
              <a:ea typeface="+mn-ea"/>
              <a:cs typeface="+mn-cs"/>
            </a:rPr>
            <a:t>万円、基金利子や株式配当分の</a:t>
          </a:r>
          <a:r>
            <a:rPr kumimoji="1" lang="ja-JP" altLang="en-US" sz="1200" b="0" i="0" baseline="0">
              <a:solidFill>
                <a:schemeClr val="tx1"/>
              </a:solidFill>
              <a:effectLst/>
              <a:latin typeface="+mn-lt"/>
              <a:ea typeface="+mn-ea"/>
              <a:cs typeface="+mn-cs"/>
            </a:rPr>
            <a:t>２４０</a:t>
          </a:r>
          <a:r>
            <a:rPr kumimoji="1" lang="ja-JP" altLang="ja-JP" sz="1200" b="0" i="0" baseline="0">
              <a:solidFill>
                <a:schemeClr val="tx1"/>
              </a:solidFill>
              <a:effectLst/>
              <a:latin typeface="+mn-lt"/>
              <a:ea typeface="+mn-ea"/>
              <a:cs typeface="+mn-cs"/>
            </a:rPr>
            <a:t>万円を積立てした</a:t>
          </a:r>
          <a:r>
            <a:rPr kumimoji="1" lang="ja-JP" altLang="en-US" sz="1200" b="0" i="0" baseline="0">
              <a:solidFill>
                <a:schemeClr val="tx1"/>
              </a:solidFill>
              <a:effectLst/>
              <a:latin typeface="+mn-lt"/>
              <a:ea typeface="+mn-ea"/>
              <a:cs typeface="+mn-cs"/>
            </a:rPr>
            <a:t>が、</a:t>
          </a:r>
          <a:r>
            <a:rPr kumimoji="1" lang="ja-JP" altLang="ja-JP" sz="1200" b="0" i="0" baseline="0">
              <a:solidFill>
                <a:schemeClr val="tx1"/>
              </a:solidFill>
              <a:effectLst/>
              <a:latin typeface="+mn-lt"/>
              <a:ea typeface="+mn-ea"/>
              <a:cs typeface="+mn-cs"/>
            </a:rPr>
            <a:t>地方債の繰上償還のため、６，０５２万円の取崩しをし</a:t>
          </a:r>
          <a:r>
            <a:rPr kumimoji="1" lang="ja-JP" altLang="en-US" sz="1200" b="0" i="0" baseline="0">
              <a:solidFill>
                <a:schemeClr val="tx1"/>
              </a:solidFill>
              <a:effectLst/>
              <a:latin typeface="+mn-lt"/>
              <a:ea typeface="+mn-ea"/>
              <a:cs typeface="+mn-cs"/>
            </a:rPr>
            <a:t>たことで</a:t>
          </a:r>
          <a:r>
            <a:rPr kumimoji="1" lang="ja-JP" altLang="ja-JP" sz="1200" b="0" i="0" baseline="0">
              <a:solidFill>
                <a:schemeClr val="tx1"/>
              </a:solidFill>
              <a:effectLst/>
              <a:latin typeface="+mn-lt"/>
              <a:ea typeface="+mn-ea"/>
              <a:cs typeface="+mn-cs"/>
            </a:rPr>
            <a:t>基金残高</a:t>
          </a:r>
          <a:r>
            <a:rPr kumimoji="1" lang="ja-JP" altLang="en-US" sz="1200" b="0" i="0" baseline="0">
              <a:solidFill>
                <a:schemeClr val="tx1"/>
              </a:solidFill>
              <a:effectLst/>
              <a:latin typeface="+mn-lt"/>
              <a:ea typeface="+mn-ea"/>
              <a:cs typeface="+mn-cs"/>
            </a:rPr>
            <a:t>は減少</a:t>
          </a:r>
          <a:r>
            <a:rPr kumimoji="1" lang="ja-JP" altLang="ja-JP" sz="1200" b="0" i="0" baseline="0">
              <a:solidFill>
                <a:schemeClr val="tx1"/>
              </a:solidFill>
              <a:effectLst/>
              <a:latin typeface="+mn-lt"/>
              <a:ea typeface="+mn-ea"/>
              <a:cs typeface="+mn-cs"/>
            </a:rPr>
            <a:t>した。</a:t>
          </a:r>
          <a:endParaRPr lang="ja-JP" altLang="ja-JP" sz="1600">
            <a:solidFill>
              <a:schemeClr val="tx1"/>
            </a:solidFill>
            <a:effectLst/>
          </a:endParaRPr>
        </a:p>
        <a:p>
          <a:r>
            <a:rPr kumimoji="1" lang="ja-JP" altLang="ja-JP" sz="1200">
              <a:solidFill>
                <a:schemeClr val="tx1"/>
              </a:solidFill>
              <a:effectLst/>
              <a:latin typeface="+mn-lt"/>
              <a:ea typeface="+mn-ea"/>
              <a:cs typeface="+mn-cs"/>
            </a:rPr>
            <a:t>（今後の方針）</a:t>
          </a:r>
          <a:endParaRPr lang="ja-JP" altLang="ja-JP" sz="1600">
            <a:solidFill>
              <a:schemeClr val="tx1"/>
            </a:solidFill>
            <a:effectLst/>
          </a:endParaRPr>
        </a:p>
        <a:p>
          <a:pPr eaLnBrk="1" fontAlgn="auto" latinLnBrk="0" hangingPunct="1"/>
          <a:r>
            <a:rPr kumimoji="1" lang="ja-JP" altLang="ja-JP" sz="1200" b="0" i="0" baseline="0">
              <a:solidFill>
                <a:schemeClr val="tx1"/>
              </a:solidFill>
              <a:effectLst/>
              <a:latin typeface="+mn-lt"/>
              <a:ea typeface="+mn-ea"/>
              <a:cs typeface="+mn-cs"/>
            </a:rPr>
            <a:t>　 公債費の将来負担を軽減する観点から積立てしてきていたが、地方債残高と交付税算入のバランス（実質公債費負担）を考慮すると、一定程度の額は保有しているため、後年度負担の平準化を図るために、繰上償還を行っていく。</a:t>
          </a:r>
          <a:endParaRPr lang="ja-JP" altLang="ja-JP" sz="1600">
            <a:solidFill>
              <a:schemeClr val="tx1"/>
            </a:solidFill>
            <a:effectLst/>
          </a:endParaRPr>
        </a:p>
        <a:p>
          <a:pPr eaLnBrk="1" fontAlgn="auto" latinLnBrk="0" hangingPunct="1"/>
          <a:r>
            <a:rPr kumimoji="1" lang="ja-JP" altLang="ja-JP" sz="1200" b="0" i="0" baseline="0">
              <a:solidFill>
                <a:schemeClr val="tx1"/>
              </a:solidFill>
              <a:effectLst/>
              <a:latin typeface="+mn-lt"/>
              <a:ea typeface="+mn-ea"/>
              <a:cs typeface="+mn-cs"/>
            </a:rPr>
            <a:t>　 また、おとべ荘の建替え事業分にあっては交付税算入がない企業債を活用することからも、財政状況や基金残高を勘案し、将来負担の軽減を図るための元金積立てについては検討していく。</a:t>
          </a:r>
          <a:endParaRPr lang="ja-JP" altLang="ja-JP" sz="16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北海道乙部町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3,107
3,074
162.59
5,435,011
5,345,564
87,254
2,589,977
4,358,325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　</a:t>
          </a:r>
          <a:r>
            <a:rPr kumimoji="1" lang="ja-JP" altLang="ja-JP" sz="1000" baseline="0">
              <a:solidFill>
                <a:schemeClr val="tx1"/>
              </a:solidFill>
              <a:effectLst/>
              <a:latin typeface="+mn-lt"/>
              <a:ea typeface="+mn-ea"/>
              <a:cs typeface="+mn-cs"/>
            </a:rPr>
            <a:t> </a:t>
          </a:r>
          <a:r>
            <a:rPr kumimoji="1" lang="ja-JP" altLang="ja-JP" sz="1000">
              <a:solidFill>
                <a:schemeClr val="tx1"/>
              </a:solidFill>
              <a:effectLst/>
              <a:latin typeface="+mn-lt"/>
              <a:ea typeface="+mn-ea"/>
              <a:cs typeface="+mn-cs"/>
            </a:rPr>
            <a:t>高齢化に伴う行政サービスに対する需要が大きいことや生産年齢人口の減少により、税収の増加が見込めず、自主財源に乏しい財政構造のため、類似団体平均を下回っている状況である。</a:t>
          </a:r>
          <a:r>
            <a:rPr kumimoji="1" lang="ja-JP" altLang="ja-JP" sz="1000" baseline="0">
              <a:solidFill>
                <a:schemeClr val="tx1"/>
              </a:solidFill>
              <a:effectLst/>
              <a:latin typeface="+mn-lt"/>
              <a:ea typeface="+mn-ea"/>
              <a:cs typeface="+mn-cs"/>
            </a:rPr>
            <a:t> 企業誘致等により雇用の場の確保等</a:t>
          </a:r>
          <a:r>
            <a:rPr kumimoji="1" lang="ja-JP" altLang="ja-JP" sz="1000">
              <a:solidFill>
                <a:schemeClr val="tx1"/>
              </a:solidFill>
              <a:effectLst/>
              <a:latin typeface="+mn-lt"/>
              <a:ea typeface="+mn-ea"/>
              <a:cs typeface="+mn-cs"/>
            </a:rPr>
            <a:t>に努めてきているが、税収の増加は見込めず、今後も減少傾向となることが予想される。 </a:t>
          </a:r>
          <a:endParaRPr lang="ja-JP" altLang="ja-JP" sz="1000">
            <a:solidFill>
              <a:schemeClr val="tx1"/>
            </a:solidFill>
            <a:effectLst/>
          </a:endParaRPr>
        </a:p>
        <a:p>
          <a:r>
            <a:rPr kumimoji="1" lang="ja-JP" altLang="ja-JP" sz="1000">
              <a:solidFill>
                <a:schemeClr val="tx1"/>
              </a:solidFill>
              <a:effectLst/>
              <a:latin typeface="+mn-lt"/>
              <a:ea typeface="+mn-ea"/>
              <a:cs typeface="+mn-cs"/>
            </a:rPr>
            <a:t>　</a:t>
          </a:r>
          <a:r>
            <a:rPr kumimoji="1" lang="ja-JP" altLang="en-US" sz="1000">
              <a:solidFill>
                <a:schemeClr val="tx1"/>
              </a:solidFill>
              <a:effectLst/>
              <a:latin typeface="+mn-lt"/>
              <a:ea typeface="+mn-ea"/>
              <a:cs typeface="+mn-cs"/>
            </a:rPr>
            <a:t>微増の主な要因として、基準財政収入額では、法人税割や森林環境譲与税、地方特例交付金等の増、基準財政需要額では、消防費、その他教育費、高齢者保健福祉費、林野水産行政費などが増加したことや、臨時経済対策費及び給与改定費、臨時財政対策債償還基金費が追加されたことによる。</a:t>
          </a:r>
          <a:r>
            <a:rPr kumimoji="1" lang="ja-JP" altLang="ja-JP" sz="1000">
              <a:solidFill>
                <a:schemeClr val="tx1"/>
              </a:solidFill>
              <a:effectLst/>
              <a:latin typeface="+mn-lt"/>
              <a:ea typeface="+mn-ea"/>
              <a:cs typeface="+mn-cs"/>
            </a:rPr>
            <a:t>今後も歳出の抑制に努め、財政基盤の維持を図</a:t>
          </a:r>
          <a:r>
            <a:rPr kumimoji="1" lang="ja-JP" altLang="en-US" sz="1000">
              <a:solidFill>
                <a:schemeClr val="tx1"/>
              </a:solidFill>
              <a:effectLst/>
              <a:latin typeface="+mn-lt"/>
              <a:ea typeface="+mn-ea"/>
              <a:cs typeface="+mn-cs"/>
            </a:rPr>
            <a:t>る</a:t>
          </a:r>
          <a:r>
            <a:rPr kumimoji="1" lang="ja-JP" altLang="ja-JP" sz="1000">
              <a:solidFill>
                <a:schemeClr val="tx1"/>
              </a:solidFill>
              <a:effectLst/>
              <a:latin typeface="+mn-lt"/>
              <a:ea typeface="+mn-ea"/>
              <a:cs typeface="+mn-cs"/>
            </a:rPr>
            <a:t>。</a:t>
          </a:r>
          <a:endParaRPr lang="ja-JP" altLang="ja-JP" sz="10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29972</xdr:rowOff>
    </xdr:from>
    <xdr:to>
      <xdr:col>23</xdr:col>
      <xdr:colOff>133350</xdr:colOff>
      <xdr:row>44</xdr:row>
      <xdr:rowOff>39624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737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39624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29972</xdr:rowOff>
    </xdr:from>
    <xdr:to>
      <xdr:col>15</xdr:col>
      <xdr:colOff>82550</xdr:colOff>
      <xdr:row>44</xdr:row>
      <xdr:rowOff>29972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150622</xdr:rowOff>
    </xdr:from>
    <xdr:to>
      <xdr:col>23</xdr:col>
      <xdr:colOff>184150</xdr:colOff>
      <xdr:row>44</xdr:row>
      <xdr:rowOff>80772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46499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160274</xdr:rowOff>
    </xdr:from>
    <xdr:to>
      <xdr:col>19</xdr:col>
      <xdr:colOff>184150</xdr:colOff>
      <xdr:row>44</xdr:row>
      <xdr:rowOff>90424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75201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150622</xdr:rowOff>
    </xdr:from>
    <xdr:to>
      <xdr:col>11</xdr:col>
      <xdr:colOff>82550</xdr:colOff>
      <xdr:row>44</xdr:row>
      <xdr:rowOff>80772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65549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自主財源に乏しい財政構造であるため、採用抑制や人件費削減等の行財政改革に早くから取り組んできており、歳出の抑制を図ってきた。</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年度においては、経常一般財源収入</a:t>
          </a:r>
          <a:r>
            <a:rPr kumimoji="1" lang="ja-JP" altLang="en-US" sz="1100">
              <a:solidFill>
                <a:schemeClr val="tx1"/>
              </a:solidFill>
              <a:effectLst/>
              <a:latin typeface="+mn-lt"/>
              <a:ea typeface="+mn-ea"/>
              <a:cs typeface="+mn-cs"/>
            </a:rPr>
            <a:t>が増加</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人件費等の義務的経費全般の</a:t>
          </a:r>
          <a:r>
            <a:rPr kumimoji="1" lang="ja-JP" altLang="ja-JP" sz="1100">
              <a:solidFill>
                <a:schemeClr val="tx1"/>
              </a:solidFill>
              <a:effectLst/>
              <a:latin typeface="+mn-lt"/>
              <a:ea typeface="+mn-ea"/>
              <a:cs typeface="+mn-cs"/>
            </a:rPr>
            <a:t>増加</a:t>
          </a:r>
          <a:r>
            <a:rPr kumimoji="1" lang="ja-JP" altLang="en-US" sz="1100">
              <a:solidFill>
                <a:schemeClr val="tx1"/>
              </a:solidFill>
              <a:effectLst/>
              <a:latin typeface="+mn-lt"/>
              <a:ea typeface="+mn-ea"/>
              <a:cs typeface="+mn-cs"/>
            </a:rPr>
            <a:t>、維持補修や繰出金の増により</a:t>
          </a:r>
          <a:r>
            <a:rPr kumimoji="1" lang="ja-JP" altLang="ja-JP" sz="1100">
              <a:solidFill>
                <a:schemeClr val="tx1"/>
              </a:solidFill>
              <a:effectLst/>
              <a:latin typeface="+mn-lt"/>
              <a:ea typeface="+mn-ea"/>
              <a:cs typeface="+mn-cs"/>
            </a:rPr>
            <a:t>経常経費に充当する一般財源が増加したことから、昨年度から１．</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％上昇した。</a:t>
          </a:r>
          <a:endParaRPr lang="ja-JP" altLang="ja-JP" sz="1400">
            <a:solidFill>
              <a:schemeClr val="tx1"/>
            </a:solidFill>
            <a:effectLst/>
          </a:endParaRPr>
        </a:p>
        <a:p>
          <a:r>
            <a:rPr kumimoji="1" lang="ja-JP" altLang="ja-JP" sz="1100" b="0">
              <a:solidFill>
                <a:schemeClr val="tx1"/>
              </a:solidFill>
              <a:effectLst/>
              <a:latin typeface="+mn-lt"/>
              <a:ea typeface="+mn-ea"/>
              <a:cs typeface="+mn-cs"/>
            </a:rPr>
            <a:t>　経常収支比率は、</a:t>
          </a:r>
          <a:r>
            <a:rPr lang="ja-JP" altLang="ja-JP" sz="1100" b="0" i="0">
              <a:solidFill>
                <a:schemeClr val="tx1"/>
              </a:solidFill>
              <a:effectLst/>
              <a:latin typeface="+mn-lt"/>
              <a:ea typeface="+mn-ea"/>
              <a:cs typeface="+mn-cs"/>
            </a:rPr>
            <a:t>概ね７０～８０</a:t>
          </a:r>
          <a:r>
            <a:rPr kumimoji="1" lang="ja-JP" altLang="ja-JP" sz="1100">
              <a:solidFill>
                <a:schemeClr val="tx1"/>
              </a:solidFill>
              <a:effectLst/>
              <a:latin typeface="+mn-lt"/>
              <a:ea typeface="+mn-ea"/>
              <a:cs typeface="+mn-cs"/>
            </a:rPr>
            <a:t>％</a:t>
          </a:r>
          <a:r>
            <a:rPr lang="ja-JP" altLang="ja-JP" sz="1100" b="0" i="0">
              <a:solidFill>
                <a:schemeClr val="tx1"/>
              </a:solidFill>
              <a:effectLst/>
              <a:latin typeface="+mn-lt"/>
              <a:ea typeface="+mn-ea"/>
              <a:cs typeface="+mn-cs"/>
            </a:rPr>
            <a:t>の間であることが理想とされており、</a:t>
          </a:r>
          <a:r>
            <a:rPr kumimoji="1" lang="ja-JP" altLang="ja-JP" sz="1100">
              <a:solidFill>
                <a:schemeClr val="tx1"/>
              </a:solidFill>
              <a:effectLst/>
              <a:latin typeface="+mn-lt"/>
              <a:ea typeface="+mn-ea"/>
              <a:cs typeface="+mn-cs"/>
            </a:rPr>
            <a:t>類似団体平均よりも低い水準を維持している。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97261</xdr:rowOff>
    </xdr:from>
    <xdr:to>
      <xdr:col>23</xdr:col>
      <xdr:colOff>133350</xdr:colOff>
      <xdr:row>61</xdr:row>
      <xdr:rowOff>125413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5571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65088</xdr:rowOff>
    </xdr:from>
    <xdr:to>
      <xdr:col>19</xdr:col>
      <xdr:colOff>133350</xdr:colOff>
      <xdr:row>61</xdr:row>
      <xdr:rowOff>97261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52353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65088</xdr:rowOff>
    </xdr:from>
    <xdr:to>
      <xdr:col>15</xdr:col>
      <xdr:colOff>82550</xdr:colOff>
      <xdr:row>61</xdr:row>
      <xdr:rowOff>77153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5235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77153</xdr:rowOff>
    </xdr:from>
    <xdr:to>
      <xdr:col>11</xdr:col>
      <xdr:colOff>31750</xdr:colOff>
      <xdr:row>61</xdr:row>
      <xdr:rowOff>127423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35603"/>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74613</xdr:rowOff>
    </xdr:from>
    <xdr:to>
      <xdr:col>23</xdr:col>
      <xdr:colOff>184150</xdr:colOff>
      <xdr:row>62</xdr:row>
      <xdr:rowOff>4763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91140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46461</xdr:rowOff>
    </xdr:from>
    <xdr:to>
      <xdr:col>19</xdr:col>
      <xdr:colOff>184150</xdr:colOff>
      <xdr:row>61</xdr:row>
      <xdr:rowOff>148061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158238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7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14288</xdr:rowOff>
    </xdr:from>
    <xdr:to>
      <xdr:col>15</xdr:col>
      <xdr:colOff>133350</xdr:colOff>
      <xdr:row>61</xdr:row>
      <xdr:rowOff>115888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126065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26353</xdr:rowOff>
    </xdr:from>
    <xdr:to>
      <xdr:col>11</xdr:col>
      <xdr:colOff>82550</xdr:colOff>
      <xdr:row>61</xdr:row>
      <xdr:rowOff>127953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138130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[421,475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人件費については、行財政改革時に採用抑制等による人員の削減に努めてきた経緯があり、現在は一定程度の職員数を維持して</a:t>
          </a:r>
          <a:r>
            <a:rPr kumimoji="1" lang="ja-JP" altLang="en-US" sz="1100">
              <a:solidFill>
                <a:schemeClr val="tx1"/>
              </a:solidFill>
              <a:effectLst/>
              <a:latin typeface="+mn-lt"/>
              <a:ea typeface="+mn-ea"/>
              <a:cs typeface="+mn-cs"/>
            </a:rPr>
            <a:t>おり、</a:t>
          </a:r>
          <a:r>
            <a:rPr kumimoji="1" lang="ja-JP" altLang="ja-JP" sz="1100">
              <a:solidFill>
                <a:schemeClr val="tx1"/>
              </a:solidFill>
              <a:effectLst/>
              <a:latin typeface="+mn-lt"/>
              <a:ea typeface="+mn-ea"/>
              <a:cs typeface="+mn-cs"/>
            </a:rPr>
            <a:t>今後も新規採用数と定年延長制度の導入による影響や再任用職員数とのバランスを一層図っていく必要がある。</a:t>
          </a:r>
          <a:r>
            <a:rPr kumimoji="1" lang="ja-JP" altLang="en-US" sz="1100">
              <a:solidFill>
                <a:schemeClr val="tx1"/>
              </a:solidFill>
              <a:effectLst/>
              <a:latin typeface="+mn-lt"/>
              <a:ea typeface="+mn-ea"/>
              <a:cs typeface="+mn-cs"/>
            </a:rPr>
            <a:t>その一方で、職員数の大きな増員はないが</a:t>
          </a:r>
          <a:r>
            <a:rPr kumimoji="1" lang="ja-JP" altLang="ja-JP" sz="1100">
              <a:solidFill>
                <a:schemeClr val="tx1"/>
              </a:solidFill>
              <a:effectLst/>
              <a:latin typeface="+mn-lt"/>
              <a:ea typeface="+mn-ea"/>
              <a:cs typeface="+mn-cs"/>
            </a:rPr>
            <a:t>人勧による給与・手当等が増加している。物件費についても、経費節減に積極的に取り組んで</a:t>
          </a:r>
          <a:r>
            <a:rPr kumimoji="1" lang="ja-JP" altLang="en-US" sz="1100">
              <a:solidFill>
                <a:schemeClr val="tx1"/>
              </a:solidFill>
              <a:effectLst/>
              <a:latin typeface="+mn-lt"/>
              <a:ea typeface="+mn-ea"/>
              <a:cs typeface="+mn-cs"/>
            </a:rPr>
            <a:t>おり、</a:t>
          </a:r>
          <a:r>
            <a:rPr kumimoji="1" lang="ja-JP" altLang="ja-JP" sz="1100" baseline="0">
              <a:solidFill>
                <a:schemeClr val="tx1"/>
              </a:solidFill>
              <a:effectLst/>
              <a:latin typeface="+mn-lt"/>
              <a:ea typeface="+mn-ea"/>
              <a:cs typeface="+mn-cs"/>
            </a:rPr>
            <a:t> 維持補修費については、計画的・効率的に行うことにより、平準化に取り組んでいることから、類似団体平均を下回っている状況にある。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68931</xdr:rowOff>
    </xdr:from>
    <xdr:to>
      <xdr:col>23</xdr:col>
      <xdr:colOff>133350</xdr:colOff>
      <xdr:row>81</xdr:row>
      <xdr:rowOff>82721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56381"/>
          <a:ext cx="8382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62443</xdr:rowOff>
    </xdr:from>
    <xdr:to>
      <xdr:col>19</xdr:col>
      <xdr:colOff>133350</xdr:colOff>
      <xdr:row>81</xdr:row>
      <xdr:rowOff>68931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49893"/>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58950</xdr:rowOff>
    </xdr:from>
    <xdr:to>
      <xdr:col>15</xdr:col>
      <xdr:colOff>82550</xdr:colOff>
      <xdr:row>81</xdr:row>
      <xdr:rowOff>62443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46400"/>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48623</xdr:rowOff>
    </xdr:from>
    <xdr:to>
      <xdr:col>11</xdr:col>
      <xdr:colOff>31750</xdr:colOff>
      <xdr:row>81</xdr:row>
      <xdr:rowOff>58950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36073"/>
          <a:ext cx="889000" cy="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31921</xdr:rowOff>
    </xdr:from>
    <xdr:to>
      <xdr:col>23</xdr:col>
      <xdr:colOff>184150</xdr:colOff>
      <xdr:row>81</xdr:row>
      <xdr:rowOff>133521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1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124648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4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18131</xdr:rowOff>
    </xdr:from>
    <xdr:to>
      <xdr:col>19</xdr:col>
      <xdr:colOff>184150</xdr:colOff>
      <xdr:row>81</xdr:row>
      <xdr:rowOff>119731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129908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74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11643</xdr:rowOff>
    </xdr:from>
    <xdr:to>
      <xdr:col>15</xdr:col>
      <xdr:colOff>133350</xdr:colOff>
      <xdr:row>81</xdr:row>
      <xdr:rowOff>113243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9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123420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6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8150</xdr:rowOff>
    </xdr:from>
    <xdr:to>
      <xdr:col>11</xdr:col>
      <xdr:colOff>82550</xdr:colOff>
      <xdr:row>81</xdr:row>
      <xdr:rowOff>109750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119927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169273</xdr:rowOff>
    </xdr:from>
    <xdr:to>
      <xdr:col>7</xdr:col>
      <xdr:colOff>31750</xdr:colOff>
      <xdr:row>81</xdr:row>
      <xdr:rowOff>99423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109600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職員給与については、人事院勧告を遵守したなかで、</a:t>
          </a:r>
          <a:r>
            <a:rPr kumimoji="1" lang="ja-JP" altLang="en-US" sz="1100" b="0" i="0" baseline="0">
              <a:solidFill>
                <a:schemeClr val="tx1"/>
              </a:solidFill>
              <a:effectLst/>
              <a:latin typeface="+mn-lt"/>
              <a:ea typeface="+mn-ea"/>
              <a:cs typeface="+mn-cs"/>
            </a:rPr>
            <a:t>６</a:t>
          </a:r>
          <a:r>
            <a:rPr kumimoji="1" lang="ja-JP" altLang="ja-JP" sz="1100" b="0" i="0" baseline="0">
              <a:solidFill>
                <a:schemeClr val="tx1"/>
              </a:solidFill>
              <a:effectLst/>
              <a:latin typeface="+mn-lt"/>
              <a:ea typeface="+mn-ea"/>
              <a:cs typeface="+mn-cs"/>
            </a:rPr>
            <a:t>年度においては、昨年度よりラスパイレス指数は減少したものの、類似団体平均を上回っている状況である。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ラスパイレス指数の大きな変動要因としては、職員の経験年数階層の変動は顕著ではないが、階層ごとの職員数が少ないため、少ない変動でもラスパイレス指数に影響が生じるものである。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今後も引続き、適正な人員管理や給与水準の維持に努めていく。</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167957</xdr:rowOff>
    </xdr:from>
    <xdr:to>
      <xdr:col>81</xdr:col>
      <xdr:colOff>44450</xdr:colOff>
      <xdr:row>87</xdr:row>
      <xdr:rowOff>44768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912657"/>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44768</xdr:rowOff>
    </xdr:from>
    <xdr:to>
      <xdr:col>77</xdr:col>
      <xdr:colOff>44450</xdr:colOff>
      <xdr:row>87</xdr:row>
      <xdr:rowOff>93027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6091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93027</xdr:rowOff>
    </xdr:from>
    <xdr:to>
      <xdr:col>72</xdr:col>
      <xdr:colOff>203200</xdr:colOff>
      <xdr:row>87</xdr:row>
      <xdr:rowOff>117157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0091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117157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4282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117157</xdr:rowOff>
    </xdr:from>
    <xdr:to>
      <xdr:col>81</xdr:col>
      <xdr:colOff>95250</xdr:colOff>
      <xdr:row>87</xdr:row>
      <xdr:rowOff>47307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89234</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3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165418</xdr:rowOff>
    </xdr:from>
    <xdr:to>
      <xdr:col>77</xdr:col>
      <xdr:colOff>95250</xdr:colOff>
      <xdr:row>87</xdr:row>
      <xdr:rowOff>95568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80345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9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42227</xdr:rowOff>
    </xdr:from>
    <xdr:to>
      <xdr:col>73</xdr:col>
      <xdr:colOff>44450</xdr:colOff>
      <xdr:row>87</xdr:row>
      <xdr:rowOff>143827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128604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66357</xdr:rowOff>
    </xdr:from>
    <xdr:to>
      <xdr:col>68</xdr:col>
      <xdr:colOff>203200</xdr:colOff>
      <xdr:row>87</xdr:row>
      <xdr:rowOff>167957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152734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rgbClr val="FF0000"/>
              </a:solidFill>
              <a:effectLst/>
              <a:latin typeface="+mn-lt"/>
              <a:ea typeface="+mn-ea"/>
              <a:cs typeface="+mn-cs"/>
            </a:rPr>
            <a:t> </a:t>
          </a:r>
          <a:r>
            <a:rPr kumimoji="1" lang="ja-JP" altLang="ja-JP" sz="1100" b="0" i="0" baseline="0">
              <a:solidFill>
                <a:schemeClr val="tx1"/>
              </a:solidFill>
              <a:effectLst/>
              <a:latin typeface="+mn-lt"/>
              <a:ea typeface="+mn-ea"/>
              <a:cs typeface="+mn-cs"/>
            </a:rPr>
            <a:t>　行財政改革等により、早くから採用抑制等による人員の削減に努めてきた経緯がある。現在は、退職者に対する新規採用や社会人採用等により、一定程度の職員数を維持しているが、依然として類似団体平均を下回っている</a:t>
          </a:r>
          <a:r>
            <a:rPr kumimoji="1" lang="ja-JP" altLang="ja-JP" sz="1100" b="0">
              <a:solidFill>
                <a:schemeClr val="tx1"/>
              </a:solidFill>
              <a:effectLst/>
              <a:latin typeface="+mn-lt"/>
              <a:ea typeface="+mn-ea"/>
              <a:cs typeface="+mn-cs"/>
            </a:rPr>
            <a:t>状況である。</a:t>
          </a:r>
          <a:endParaRPr lang="ja-JP" altLang="ja-JP" sz="1400">
            <a:solidFill>
              <a:schemeClr val="tx1"/>
            </a:solidFill>
            <a:effectLst/>
          </a:endParaRPr>
        </a:p>
        <a:p>
          <a:r>
            <a:rPr kumimoji="1" lang="ja-JP" altLang="ja-JP" sz="1100" b="0" i="0" baseline="0">
              <a:solidFill>
                <a:schemeClr val="tx1"/>
              </a:solidFill>
              <a:effectLst/>
              <a:latin typeface="+mn-lt"/>
              <a:ea typeface="+mn-ea"/>
              <a:cs typeface="+mn-cs"/>
            </a:rPr>
            <a:t>　職員数については、今後も人口減少が見込まれることから、退職者に対する補充を最小限としつつも、定年延長制度の導入による影響や再任用職員数とのバランスも図りながら定員管理計画に基づいた人員管理に努めていく。</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29894</xdr:rowOff>
    </xdr:from>
    <xdr:to>
      <xdr:col>81</xdr:col>
      <xdr:colOff>44450</xdr:colOff>
      <xdr:row>59</xdr:row>
      <xdr:rowOff>54368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45444"/>
          <a:ext cx="838200" cy="2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28055</xdr:rowOff>
    </xdr:from>
    <xdr:to>
      <xdr:col>77</xdr:col>
      <xdr:colOff>44450</xdr:colOff>
      <xdr:row>59</xdr:row>
      <xdr:rowOff>29894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43605"/>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22080</xdr:rowOff>
    </xdr:from>
    <xdr:to>
      <xdr:col>72</xdr:col>
      <xdr:colOff>203200</xdr:colOff>
      <xdr:row>59</xdr:row>
      <xdr:rowOff>28055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37630"/>
          <a:ext cx="889000" cy="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16794</xdr:rowOff>
    </xdr:from>
    <xdr:to>
      <xdr:col>68</xdr:col>
      <xdr:colOff>152400</xdr:colOff>
      <xdr:row>59</xdr:row>
      <xdr:rowOff>22080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32344"/>
          <a:ext cx="8890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85693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3568</xdr:rowOff>
    </xdr:from>
    <xdr:to>
      <xdr:col>81</xdr:col>
      <xdr:colOff>95250</xdr:colOff>
      <xdr:row>59</xdr:row>
      <xdr:rowOff>105168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20095</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6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150544</xdr:rowOff>
    </xdr:from>
    <xdr:to>
      <xdr:col>77</xdr:col>
      <xdr:colOff>95250</xdr:colOff>
      <xdr:row>59</xdr:row>
      <xdr:rowOff>80694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9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90871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6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148705</xdr:rowOff>
    </xdr:from>
    <xdr:to>
      <xdr:col>73</xdr:col>
      <xdr:colOff>44450</xdr:colOff>
      <xdr:row>59</xdr:row>
      <xdr:rowOff>78855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89032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6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142730</xdr:rowOff>
    </xdr:from>
    <xdr:to>
      <xdr:col>68</xdr:col>
      <xdr:colOff>203200</xdr:colOff>
      <xdr:row>59</xdr:row>
      <xdr:rowOff>72880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83057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5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137444</xdr:rowOff>
    </xdr:from>
    <xdr:to>
      <xdr:col>64</xdr:col>
      <xdr:colOff>152400</xdr:colOff>
      <xdr:row>59</xdr:row>
      <xdr:rowOff>67594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8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77771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地方債発行の抑制等により償還額は年々減少してきていたが、インフラ整備や公共施設等の更新など大規模な公共事業が続いている状況</a:t>
          </a:r>
          <a:r>
            <a:rPr kumimoji="1" lang="ja-JP" altLang="en-US" sz="1100" b="0" i="0" baseline="0">
              <a:solidFill>
                <a:schemeClr val="tx1"/>
              </a:solidFill>
              <a:effectLst/>
              <a:latin typeface="+mn-lt"/>
              <a:ea typeface="+mn-ea"/>
              <a:cs typeface="+mn-cs"/>
            </a:rPr>
            <a:t>で</a:t>
          </a:r>
          <a:r>
            <a:rPr kumimoji="1" lang="ja-JP" altLang="ja-JP" sz="1100" b="0" i="0" baseline="0">
              <a:solidFill>
                <a:schemeClr val="tx1"/>
              </a:solidFill>
              <a:effectLst/>
              <a:latin typeface="+mn-lt"/>
              <a:ea typeface="+mn-ea"/>
              <a:cs typeface="+mn-cs"/>
            </a:rPr>
            <a:t>、地方債残高及び実質公債費比率が上昇傾向となっている状況である。従前より交付税算入率の大きい地方債を活用してきたことにより、実質償還額の負担を抑えてきた経緯はあるが、今後も公共施設等の更新等の大規模な公共事業が予定されて</a:t>
          </a:r>
          <a:r>
            <a:rPr kumimoji="1" lang="ja-JP" altLang="en-US" sz="1100" b="0" i="0" baseline="0">
              <a:solidFill>
                <a:schemeClr val="tx1"/>
              </a:solidFill>
              <a:effectLst/>
              <a:latin typeface="+mn-lt"/>
              <a:ea typeface="+mn-ea"/>
              <a:cs typeface="+mn-cs"/>
            </a:rPr>
            <a:t>おり</a:t>
          </a:r>
          <a:r>
            <a:rPr kumimoji="1" lang="ja-JP" altLang="ja-JP" sz="1100" b="0" i="0" baseline="0">
              <a:solidFill>
                <a:schemeClr val="tx1"/>
              </a:solidFill>
              <a:effectLst/>
              <a:latin typeface="+mn-lt"/>
              <a:ea typeface="+mn-ea"/>
              <a:cs typeface="+mn-cs"/>
            </a:rPr>
            <a:t>、起債償還による実質公債費比率の大幅な上昇も見込まれる</a:t>
          </a:r>
          <a:r>
            <a:rPr kumimoji="1" lang="ja-JP" altLang="en-US" sz="1100" b="0" i="0" baseline="0">
              <a:solidFill>
                <a:schemeClr val="tx1"/>
              </a:solidFill>
              <a:effectLst/>
              <a:latin typeface="+mn-lt"/>
              <a:ea typeface="+mn-ea"/>
              <a:cs typeface="+mn-cs"/>
            </a:rPr>
            <a:t>ため</a:t>
          </a:r>
          <a:r>
            <a:rPr kumimoji="1" lang="ja-JP" altLang="ja-JP" sz="1100" b="0" i="0" baseline="0">
              <a:solidFill>
                <a:schemeClr val="tx1"/>
              </a:solidFill>
              <a:effectLst/>
              <a:latin typeface="+mn-lt"/>
              <a:ea typeface="+mn-ea"/>
              <a:cs typeface="+mn-cs"/>
            </a:rPr>
            <a:t>、公共施設等総合管理計画等に沿った適正な維持管理を図り、比率の維持抑制に努めていく。</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116417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217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92287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332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3810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9286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82144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tx1"/>
              </a:solidFill>
              <a:effectLst/>
              <a:latin typeface="+mn-lt"/>
              <a:ea typeface="+mn-ea"/>
              <a:cs typeface="+mn-cs"/>
            </a:rPr>
            <a:t>　町の財政規模に見合った事業展開を図っているが、</a:t>
          </a:r>
          <a:r>
            <a:rPr kumimoji="1" lang="ja-JP" altLang="en-US" sz="1100" baseline="0">
              <a:solidFill>
                <a:schemeClr val="tx1"/>
              </a:solidFill>
              <a:effectLst/>
              <a:latin typeface="+mn-lt"/>
              <a:ea typeface="+mn-ea"/>
              <a:cs typeface="+mn-cs"/>
            </a:rPr>
            <a:t>６</a:t>
          </a:r>
          <a:r>
            <a:rPr kumimoji="1" lang="ja-JP" altLang="ja-JP" sz="1100" baseline="0">
              <a:solidFill>
                <a:schemeClr val="tx1"/>
              </a:solidFill>
              <a:effectLst/>
              <a:latin typeface="+mn-lt"/>
              <a:ea typeface="+mn-ea"/>
              <a:cs typeface="+mn-cs"/>
            </a:rPr>
            <a:t>年度については、近年の大型事業により、起債残高が増加している。今後も大型事業が続いてい</a:t>
          </a:r>
          <a:r>
            <a:rPr kumimoji="1" lang="ja-JP" altLang="en-US" sz="1100" baseline="0">
              <a:solidFill>
                <a:schemeClr val="tx1"/>
              </a:solidFill>
              <a:effectLst/>
              <a:latin typeface="+mn-lt"/>
              <a:ea typeface="+mn-ea"/>
              <a:cs typeface="+mn-cs"/>
            </a:rPr>
            <a:t>く</a:t>
          </a:r>
          <a:r>
            <a:rPr kumimoji="1" lang="ja-JP" altLang="ja-JP" sz="1100" baseline="0">
              <a:solidFill>
                <a:schemeClr val="tx1"/>
              </a:solidFill>
              <a:effectLst/>
              <a:latin typeface="+mn-lt"/>
              <a:ea typeface="+mn-ea"/>
              <a:cs typeface="+mn-cs"/>
            </a:rPr>
            <a:t>ことから、起債残高の増加が見込まれる。</a:t>
          </a:r>
          <a:endParaRPr lang="ja-JP" altLang="ja-JP" sz="1400">
            <a:solidFill>
              <a:schemeClr val="tx1"/>
            </a:solidFill>
            <a:effectLst/>
          </a:endParaRPr>
        </a:p>
        <a:p>
          <a:r>
            <a:rPr kumimoji="1" lang="ja-JP" altLang="ja-JP" sz="1100" baseline="0">
              <a:solidFill>
                <a:schemeClr val="tx1"/>
              </a:solidFill>
              <a:effectLst/>
              <a:latin typeface="+mn-lt"/>
              <a:ea typeface="+mn-ea"/>
              <a:cs typeface="+mn-cs"/>
            </a:rPr>
            <a:t>　事業の実施に当たっては、交付税算入率の大きい地方債を活用しているため、実質的な負担が少なく、将来負担額に対し、基金をはじめとした充当可能な財源が上回っているため、将来負担比率は発生していない。</a:t>
          </a:r>
          <a:endParaRPr lang="ja-JP" altLang="ja-JP" sz="1400">
            <a:solidFill>
              <a:schemeClr val="tx1"/>
            </a:solidFill>
            <a:effectLst/>
          </a:endParaRPr>
        </a:p>
        <a:p>
          <a:r>
            <a:rPr kumimoji="1" lang="ja-JP" altLang="ja-JP" sz="1100" baseline="0">
              <a:solidFill>
                <a:schemeClr val="tx1"/>
              </a:solidFill>
              <a:effectLst/>
              <a:latin typeface="+mn-lt"/>
              <a:ea typeface="+mn-ea"/>
              <a:cs typeface="+mn-cs"/>
            </a:rPr>
            <a:t>　今後も引続き、事業実施の適正化を図り、財政の健全化の維持に努めていく。</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北海道乙部町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3,107
3,074
162.59
5,435,011
5,345,564
87,254
2,589,977
4,358,325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人件費に係る経常収支比率は、類似団体及び全国、北海道平均を下回っている状況であり、今後も適正な人員管理、集中改革プランから継続している人件費の抑制に努めていく。</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定員管理については、一定程度の目標は達成しており、大きな増減はないが、新規採用数と定年延長制度の導入による影響や再任用職員数とのバランスを図りながら、財政規模に見合った定員管理に取り組んでいく。</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55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22860</xdr:rowOff>
    </xdr:from>
    <xdr:to>
      <xdr:col>24</xdr:col>
      <xdr:colOff>76200</xdr:colOff>
      <xdr:row>35</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 物件費に係る経常収支比率については、類似団体平均を大幅に下回っている状況となっているが、昨年度に比べ、</a:t>
          </a:r>
          <a:r>
            <a:rPr kumimoji="1" lang="ja-JP" altLang="en-US" sz="1100" b="0" i="0" baseline="0">
              <a:solidFill>
                <a:schemeClr val="tx1"/>
              </a:solidFill>
              <a:effectLst/>
              <a:latin typeface="+mn-lt"/>
              <a:ea typeface="+mn-ea"/>
              <a:cs typeface="+mn-cs"/>
            </a:rPr>
            <a:t>委託料</a:t>
          </a:r>
          <a:r>
            <a:rPr kumimoji="1" lang="ja-JP" altLang="ja-JP" sz="1100" b="0" i="0" baseline="0">
              <a:solidFill>
                <a:schemeClr val="tx1"/>
              </a:solidFill>
              <a:effectLst/>
              <a:latin typeface="+mn-lt"/>
              <a:ea typeface="+mn-ea"/>
              <a:cs typeface="+mn-cs"/>
            </a:rPr>
            <a:t>等の</a:t>
          </a:r>
          <a:r>
            <a:rPr kumimoji="1" lang="ja-JP" altLang="en-US" sz="1100" b="0" i="0" baseline="0">
              <a:solidFill>
                <a:schemeClr val="tx1"/>
              </a:solidFill>
              <a:effectLst/>
              <a:latin typeface="+mn-lt"/>
              <a:ea typeface="+mn-ea"/>
              <a:cs typeface="+mn-cs"/>
            </a:rPr>
            <a:t>大幅な減</a:t>
          </a:r>
          <a:r>
            <a:rPr kumimoji="1" lang="ja-JP" altLang="ja-JP" sz="1100" b="0" i="0" baseline="0">
              <a:solidFill>
                <a:schemeClr val="tx1"/>
              </a:solidFill>
              <a:effectLst/>
              <a:latin typeface="+mn-lt"/>
              <a:ea typeface="+mn-ea"/>
              <a:cs typeface="+mn-cs"/>
            </a:rPr>
            <a:t>により比率は</a:t>
          </a:r>
          <a:r>
            <a:rPr kumimoji="1" lang="ja-JP" altLang="en-US" sz="1100" b="0" i="0" baseline="0">
              <a:solidFill>
                <a:schemeClr val="tx1"/>
              </a:solidFill>
              <a:effectLst/>
              <a:latin typeface="+mn-lt"/>
              <a:ea typeface="+mn-ea"/>
              <a:cs typeface="+mn-cs"/>
            </a:rPr>
            <a:t>さらに減少</a:t>
          </a:r>
          <a:r>
            <a:rPr kumimoji="1" lang="ja-JP" altLang="ja-JP" sz="1100" b="0" i="0" baseline="0">
              <a:solidFill>
                <a:schemeClr val="tx1"/>
              </a:solidFill>
              <a:effectLst/>
              <a:latin typeface="+mn-lt"/>
              <a:ea typeface="+mn-ea"/>
              <a:cs typeface="+mn-cs"/>
            </a:rPr>
            <a:t>している。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類似団体平均を大幅に下回っている要因としては、以前より行財政改革等よる経費節減を図っているためであり、今後も引続き、経費の節減に努めていく。</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154432</xdr:rowOff>
    </xdr:from>
    <xdr:to>
      <xdr:col>82</xdr:col>
      <xdr:colOff>107950</xdr:colOff>
      <xdr:row>15</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5547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42418</xdr:rowOff>
    </xdr:from>
    <xdr:to>
      <xdr:col>78</xdr:col>
      <xdr:colOff>69850</xdr:colOff>
      <xdr:row>15</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14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33274</xdr:rowOff>
    </xdr:from>
    <xdr:to>
      <xdr:col>73</xdr:col>
      <xdr:colOff>180975</xdr:colOff>
      <xdr:row>15</xdr:row>
      <xdr:rowOff>42418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050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136144</xdr:rowOff>
    </xdr:from>
    <xdr:to>
      <xdr:col>69</xdr:col>
      <xdr:colOff>92075</xdr:colOff>
      <xdr:row>15</xdr:row>
      <xdr:rowOff>33274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5364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103632</xdr:rowOff>
    </xdr:from>
    <xdr:to>
      <xdr:col>82</xdr:col>
      <xdr:colOff>158750</xdr:colOff>
      <xdr:row>15</xdr:row>
      <xdr:rowOff>33782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12209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1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9906</xdr:rowOff>
    </xdr:from>
    <xdr:to>
      <xdr:col>78</xdr:col>
      <xdr:colOff>120650</xdr:colOff>
      <xdr:row>15</xdr:row>
      <xdr:rowOff>111506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121683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50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163068</xdr:rowOff>
    </xdr:from>
    <xdr:to>
      <xdr:col>74</xdr:col>
      <xdr:colOff>31750</xdr:colOff>
      <xdr:row>15</xdr:row>
      <xdr:rowOff>93218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103395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3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153924</xdr:rowOff>
    </xdr:from>
    <xdr:to>
      <xdr:col>69</xdr:col>
      <xdr:colOff>142875</xdr:colOff>
      <xdr:row>15</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94251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2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85344</xdr:rowOff>
    </xdr:from>
    <xdr:to>
      <xdr:col>65</xdr:col>
      <xdr:colOff>53975</xdr:colOff>
      <xdr:row>15</xdr:row>
      <xdr:rowOff>15494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25671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扶助費に係る経常収支比率については、</a:t>
          </a:r>
          <a:r>
            <a:rPr kumimoji="1" lang="ja-JP" altLang="en-US" sz="1100" b="0" i="0" baseline="0">
              <a:solidFill>
                <a:schemeClr val="tx1"/>
              </a:solidFill>
              <a:effectLst/>
              <a:latin typeface="+mn-lt"/>
              <a:ea typeface="+mn-ea"/>
              <a:cs typeface="+mn-cs"/>
            </a:rPr>
            <a:t>６</a:t>
          </a:r>
          <a:r>
            <a:rPr kumimoji="1" lang="ja-JP" altLang="ja-JP" sz="1100" b="0" i="0" baseline="0">
              <a:solidFill>
                <a:schemeClr val="tx1"/>
              </a:solidFill>
              <a:effectLst/>
              <a:latin typeface="+mn-lt"/>
              <a:ea typeface="+mn-ea"/>
              <a:cs typeface="+mn-cs"/>
            </a:rPr>
            <a:t>年度については、類似団体平均</a:t>
          </a:r>
          <a:r>
            <a:rPr kumimoji="1" lang="ja-JP" altLang="en-US" sz="1100" b="0" i="0" baseline="0">
              <a:solidFill>
                <a:schemeClr val="tx1"/>
              </a:solidFill>
              <a:effectLst/>
              <a:latin typeface="+mn-lt"/>
              <a:ea typeface="+mn-ea"/>
              <a:cs typeface="+mn-cs"/>
            </a:rPr>
            <a:t>と同数値となった</a:t>
          </a:r>
          <a:r>
            <a:rPr kumimoji="1" lang="ja-JP" altLang="ja-JP" sz="1100" b="0" i="0" baseline="0">
              <a:solidFill>
                <a:schemeClr val="tx1"/>
              </a:solidFill>
              <a:effectLst/>
              <a:latin typeface="+mn-lt"/>
              <a:ea typeface="+mn-ea"/>
              <a:cs typeface="+mn-cs"/>
            </a:rPr>
            <a:t>。</a:t>
          </a:r>
          <a:endParaRPr kumimoji="1" lang="en-US" altLang="ja-JP" sz="1100" b="0" i="0" baseline="0">
            <a:solidFill>
              <a:schemeClr val="tx1"/>
            </a:solidFill>
            <a:effectLst/>
            <a:latin typeface="+mn-lt"/>
            <a:ea typeface="+mn-ea"/>
            <a:cs typeface="+mn-cs"/>
          </a:endParaRPr>
        </a:p>
        <a:p>
          <a:r>
            <a:rPr kumimoji="1" lang="ja-JP" altLang="ja-JP" sz="1100" b="0" i="0" baseline="0">
              <a:solidFill>
                <a:schemeClr val="tx1"/>
              </a:solidFill>
              <a:effectLst/>
              <a:latin typeface="+mn-lt"/>
              <a:ea typeface="+mn-ea"/>
              <a:cs typeface="+mn-cs"/>
            </a:rPr>
            <a:t>　今後も地域事情を考慮した中での、適正な扶助費の支給に努めていく。</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その他の経費については、維持補修費や国保会計などの特別会計や定額運用基金、後期高齢者の医療給付費への繰出金となっており、</a:t>
          </a:r>
          <a:r>
            <a:rPr kumimoji="1" lang="ja-JP" altLang="en-US" sz="1100" b="0" i="0" baseline="0">
              <a:solidFill>
                <a:schemeClr val="tx1"/>
              </a:solidFill>
              <a:effectLst/>
              <a:latin typeface="+mn-lt"/>
              <a:ea typeface="+mn-ea"/>
              <a:cs typeface="+mn-cs"/>
            </a:rPr>
            <a:t>前年度までは</a:t>
          </a:r>
          <a:r>
            <a:rPr kumimoji="1" lang="ja-JP" altLang="ja-JP" sz="1100" b="0" i="0" baseline="0">
              <a:solidFill>
                <a:schemeClr val="tx1"/>
              </a:solidFill>
              <a:effectLst/>
              <a:latin typeface="+mn-lt"/>
              <a:ea typeface="+mn-ea"/>
              <a:cs typeface="+mn-cs"/>
            </a:rPr>
            <a:t>類似団体平均を下回っている状況にあ</a:t>
          </a:r>
          <a:r>
            <a:rPr kumimoji="1" lang="ja-JP" altLang="en-US" sz="1100" b="0" i="0" baseline="0">
              <a:solidFill>
                <a:schemeClr val="tx1"/>
              </a:solidFill>
              <a:effectLst/>
              <a:latin typeface="+mn-lt"/>
              <a:ea typeface="+mn-ea"/>
              <a:cs typeface="+mn-cs"/>
            </a:rPr>
            <a:t>ったが、６</a:t>
          </a:r>
          <a:r>
            <a:rPr kumimoji="1" lang="ja-JP" altLang="ja-JP" sz="1100" b="0" i="0" baseline="0">
              <a:solidFill>
                <a:schemeClr val="tx1"/>
              </a:solidFill>
              <a:effectLst/>
              <a:latin typeface="+mn-lt"/>
              <a:ea typeface="+mn-ea"/>
              <a:cs typeface="+mn-cs"/>
            </a:rPr>
            <a:t>年度については、</a:t>
          </a:r>
          <a:r>
            <a:rPr kumimoji="1" lang="ja-JP" altLang="en-US" sz="1100" b="0" i="0" baseline="0">
              <a:solidFill>
                <a:schemeClr val="tx1"/>
              </a:solidFill>
              <a:effectLst/>
              <a:latin typeface="+mn-lt"/>
              <a:ea typeface="+mn-ea"/>
              <a:cs typeface="+mn-cs"/>
            </a:rPr>
            <a:t>除雪経費の増などによる</a:t>
          </a:r>
          <a:r>
            <a:rPr kumimoji="1" lang="ja-JP" altLang="ja-JP" sz="1100" b="0" i="0" baseline="0">
              <a:solidFill>
                <a:schemeClr val="tx1"/>
              </a:solidFill>
              <a:effectLst/>
              <a:latin typeface="+mn-lt"/>
              <a:ea typeface="+mn-ea"/>
              <a:cs typeface="+mn-cs"/>
            </a:rPr>
            <a:t>維持補修費の</a:t>
          </a:r>
          <a:r>
            <a:rPr kumimoji="1" lang="ja-JP" altLang="en-US" sz="1100" b="0" i="0" baseline="0">
              <a:solidFill>
                <a:schemeClr val="tx1"/>
              </a:solidFill>
              <a:effectLst/>
              <a:latin typeface="+mn-lt"/>
              <a:ea typeface="+mn-ea"/>
              <a:cs typeface="+mn-cs"/>
            </a:rPr>
            <a:t>増</a:t>
          </a:r>
          <a:r>
            <a:rPr kumimoji="1" lang="ja-JP" altLang="ja-JP" sz="1100" b="0" i="0" baseline="0">
              <a:solidFill>
                <a:schemeClr val="tx1"/>
              </a:solidFill>
              <a:effectLst/>
              <a:latin typeface="+mn-lt"/>
              <a:ea typeface="+mn-ea"/>
              <a:cs typeface="+mn-cs"/>
            </a:rPr>
            <a:t>や</a:t>
          </a:r>
          <a:r>
            <a:rPr kumimoji="1" lang="ja-JP" altLang="en-US" sz="1100" b="0" i="0" baseline="0">
              <a:solidFill>
                <a:schemeClr val="tx1"/>
              </a:solidFill>
              <a:effectLst/>
              <a:latin typeface="+mn-lt"/>
              <a:ea typeface="+mn-ea"/>
              <a:cs typeface="+mn-cs"/>
            </a:rPr>
            <a:t>、おとべ荘の移転改築の起債償還による、介護サービス勘定分の</a:t>
          </a:r>
          <a:r>
            <a:rPr kumimoji="1" lang="ja-JP" altLang="ja-JP" sz="1100" b="0" i="0" baseline="0">
              <a:solidFill>
                <a:schemeClr val="tx1"/>
              </a:solidFill>
              <a:effectLst/>
              <a:latin typeface="+mn-lt"/>
              <a:ea typeface="+mn-ea"/>
              <a:cs typeface="+mn-cs"/>
            </a:rPr>
            <a:t>繰出金</a:t>
          </a:r>
          <a:r>
            <a:rPr kumimoji="1" lang="ja-JP" altLang="en-US" sz="1100" b="0" i="0" baseline="0">
              <a:solidFill>
                <a:schemeClr val="tx1"/>
              </a:solidFill>
              <a:effectLst/>
              <a:latin typeface="+mn-lt"/>
              <a:ea typeface="+mn-ea"/>
              <a:cs typeface="+mn-cs"/>
            </a:rPr>
            <a:t>の増加により</a:t>
          </a:r>
          <a:r>
            <a:rPr kumimoji="1" lang="ja-JP" altLang="ja-JP" sz="1100" b="0" i="0" baseline="0">
              <a:solidFill>
                <a:schemeClr val="tx1"/>
              </a:solidFill>
              <a:effectLst/>
              <a:latin typeface="+mn-lt"/>
              <a:ea typeface="+mn-ea"/>
              <a:cs typeface="+mn-cs"/>
            </a:rPr>
            <a:t>、比率も</a:t>
          </a:r>
          <a:r>
            <a:rPr kumimoji="1" lang="ja-JP" altLang="en-US" sz="1100" b="0" i="0" baseline="0">
              <a:solidFill>
                <a:schemeClr val="tx1"/>
              </a:solidFill>
              <a:effectLst/>
              <a:latin typeface="+mn-lt"/>
              <a:ea typeface="+mn-ea"/>
              <a:cs typeface="+mn-cs"/>
            </a:rPr>
            <a:t>上昇</a:t>
          </a:r>
          <a:r>
            <a:rPr kumimoji="1" lang="ja-JP" altLang="ja-JP" sz="1100" b="0" i="0" baseline="0">
              <a:solidFill>
                <a:schemeClr val="tx1"/>
              </a:solidFill>
              <a:effectLst/>
              <a:latin typeface="+mn-lt"/>
              <a:ea typeface="+mn-ea"/>
              <a:cs typeface="+mn-cs"/>
            </a:rPr>
            <a:t>している。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26416</xdr:rowOff>
    </xdr:from>
    <xdr:to>
      <xdr:col>82</xdr:col>
      <xdr:colOff>107950</xdr:colOff>
      <xdr:row>59</xdr:row>
      <xdr:rowOff>74422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70516"/>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26416</xdr:rowOff>
    </xdr:from>
    <xdr:to>
      <xdr:col>78</xdr:col>
      <xdr:colOff>69850</xdr:colOff>
      <xdr:row>58</xdr:row>
      <xdr:rowOff>72136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970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72136</xdr:rowOff>
    </xdr:from>
    <xdr:to>
      <xdr:col>73</xdr:col>
      <xdr:colOff>180975</xdr:colOff>
      <xdr:row>58</xdr:row>
      <xdr:rowOff>72136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16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72136</xdr:rowOff>
    </xdr:from>
    <xdr:to>
      <xdr:col>69</xdr:col>
      <xdr:colOff>92075</xdr:colOff>
      <xdr:row>59</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162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160782</xdr:rowOff>
    </xdr:from>
    <xdr:to>
      <xdr:col>65</xdr:col>
      <xdr:colOff>53975</xdr:colOff>
      <xdr:row>60</xdr:row>
      <xdr:rowOff>90932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75709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3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23622</xdr:rowOff>
    </xdr:from>
    <xdr:to>
      <xdr:col>82</xdr:col>
      <xdr:colOff>158750</xdr:colOff>
      <xdr:row>59</xdr:row>
      <xdr:rowOff>125222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167149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1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147066</xdr:rowOff>
    </xdr:from>
    <xdr:to>
      <xdr:col>78</xdr:col>
      <xdr:colOff>120650</xdr:colOff>
      <xdr:row>58</xdr:row>
      <xdr:rowOff>77216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87393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8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21336</xdr:rowOff>
    </xdr:from>
    <xdr:to>
      <xdr:col>74</xdr:col>
      <xdr:colOff>31750</xdr:colOff>
      <xdr:row>58</xdr:row>
      <xdr:rowOff>122936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133113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73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21336</xdr:rowOff>
    </xdr:from>
    <xdr:to>
      <xdr:col>69</xdr:col>
      <xdr:colOff>142875</xdr:colOff>
      <xdr:row>58</xdr:row>
      <xdr:rowOff>122936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133113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3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62247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tx1"/>
              </a:solidFill>
              <a:effectLst/>
              <a:latin typeface="+mn-lt"/>
              <a:ea typeface="+mn-ea"/>
              <a:cs typeface="+mn-cs"/>
            </a:rPr>
            <a:t>　 補助費等に係る経常収支比率は、類似団体平均を下回っている状況にある。</a:t>
          </a:r>
          <a:endParaRPr lang="ja-JP" altLang="ja-JP" sz="1400">
            <a:solidFill>
              <a:schemeClr val="tx1"/>
            </a:solidFill>
            <a:effectLst/>
          </a:endParaRPr>
        </a:p>
        <a:p>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国保病院や一部事務組合（消防や衛生処理組合）に対する負担金が大きな割合を占めており、近年は、医師確保対策に係る経費や施設・設備等の維持管理に要する経費、</a:t>
          </a:r>
          <a:r>
            <a:rPr kumimoji="1" lang="ja-JP" altLang="en-US" sz="1100" b="0" i="0" baseline="0">
              <a:solidFill>
                <a:schemeClr val="tx1"/>
              </a:solidFill>
              <a:effectLst/>
              <a:latin typeface="+mn-lt"/>
              <a:ea typeface="+mn-ea"/>
              <a:cs typeface="+mn-cs"/>
            </a:rPr>
            <a:t>消防</a:t>
          </a:r>
          <a:r>
            <a:rPr kumimoji="1" lang="ja-JP" altLang="ja-JP" sz="1100" b="0" i="0" baseline="0">
              <a:solidFill>
                <a:schemeClr val="tx1"/>
              </a:solidFill>
              <a:effectLst/>
              <a:latin typeface="+mn-lt"/>
              <a:ea typeface="+mn-ea"/>
              <a:cs typeface="+mn-cs"/>
            </a:rPr>
            <a:t>車両購入による経費により、負担金は増加傾向にある。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152146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300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152146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39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143002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16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tx1"/>
              </a:solidFill>
              <a:effectLst/>
              <a:latin typeface="+mn-lt"/>
              <a:ea typeface="+mn-ea"/>
              <a:cs typeface="+mn-cs"/>
            </a:rPr>
            <a:t>　６年度は、歳入一般財源等総額も増加しており、公債費に充当した一般財源が５年度に引き続き大幅に増加しているが、繰り上げ償還を行い大きな上昇を抑えた。従前から過疎債など交付税算入のある地方債を活用し、公債費負担比率については今後も注視する。</a:t>
          </a:r>
          <a:r>
            <a:rPr kumimoji="1" lang="ja-JP" altLang="ja-JP" sz="1000" b="0" i="0" baseline="0">
              <a:solidFill>
                <a:schemeClr val="tx1"/>
              </a:solidFill>
              <a:effectLst/>
              <a:latin typeface="+mn-lt"/>
              <a:ea typeface="+mn-ea"/>
              <a:cs typeface="+mn-cs"/>
            </a:rPr>
            <a:t>実質公債費比率においても、年々上昇傾向にあるが、現在は低い水準を維持して</a:t>
          </a:r>
          <a:r>
            <a:rPr kumimoji="1" lang="ja-JP" altLang="en-US" sz="1000" b="0" i="0" baseline="0">
              <a:solidFill>
                <a:schemeClr val="tx1"/>
              </a:solidFill>
              <a:effectLst/>
              <a:latin typeface="+mn-lt"/>
              <a:ea typeface="+mn-ea"/>
              <a:cs typeface="+mn-cs"/>
            </a:rPr>
            <a:t>おり、</a:t>
          </a:r>
          <a:r>
            <a:rPr kumimoji="1" lang="ja-JP" altLang="ja-JP" sz="1000" b="0" i="0" baseline="0">
              <a:solidFill>
                <a:schemeClr val="tx1"/>
              </a:solidFill>
              <a:effectLst/>
              <a:latin typeface="+mn-lt"/>
              <a:ea typeface="+mn-ea"/>
              <a:cs typeface="+mn-cs"/>
            </a:rPr>
            <a:t>要因としては、交付税算入率の大きい地方債を優先的に活用してきたため、今後も同様の事業展開を図り公債費上昇の抑制を図</a:t>
          </a:r>
          <a:r>
            <a:rPr kumimoji="1" lang="ja-JP" altLang="en-US" sz="1000" b="0" i="0" baseline="0">
              <a:solidFill>
                <a:schemeClr val="tx1"/>
              </a:solidFill>
              <a:effectLst/>
              <a:latin typeface="+mn-lt"/>
              <a:ea typeface="+mn-ea"/>
              <a:cs typeface="+mn-cs"/>
            </a:rPr>
            <a:t>る。</a:t>
          </a:r>
          <a:endParaRPr lang="ja-JP" altLang="ja-JP" sz="11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62230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372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800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800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372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71138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公債費以外に係る経常収支比率は、類似団体平均を大幅に下回っている状況である。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人件費や物件費等において、早くから行財政改革に取り組んできた積み重ねであり、今後も経費節減に努めるなど健全な財政運営を維持するよう努めていく。</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127000</xdr:rowOff>
    </xdr:from>
    <xdr:to>
      <xdr:col>82</xdr:col>
      <xdr:colOff>107950</xdr:colOff>
      <xdr:row>72</xdr:row>
      <xdr:rowOff>153670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4714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123190</xdr:rowOff>
    </xdr:from>
    <xdr:to>
      <xdr:col>78</xdr:col>
      <xdr:colOff>69850</xdr:colOff>
      <xdr:row>72</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467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88900</xdr:rowOff>
    </xdr:from>
    <xdr:to>
      <xdr:col>73</xdr:col>
      <xdr:colOff>180975</xdr:colOff>
      <xdr:row>72</xdr:row>
      <xdr:rowOff>123190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433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88900</xdr:rowOff>
    </xdr:from>
    <xdr:to>
      <xdr:col>69</xdr:col>
      <xdr:colOff>92075</xdr:colOff>
      <xdr:row>72</xdr:row>
      <xdr:rowOff>111760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433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102870</xdr:rowOff>
    </xdr:from>
    <xdr:to>
      <xdr:col>82</xdr:col>
      <xdr:colOff>158750</xdr:colOff>
      <xdr:row>73</xdr:row>
      <xdr:rowOff>33020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4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11447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76200</xdr:rowOff>
    </xdr:from>
    <xdr:to>
      <xdr:col>78</xdr:col>
      <xdr:colOff>120650</xdr:colOff>
      <xdr:row>73</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16527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18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72390</xdr:rowOff>
    </xdr:from>
    <xdr:to>
      <xdr:col>74</xdr:col>
      <xdr:colOff>31750</xdr:colOff>
      <xdr:row>73</xdr:row>
      <xdr:rowOff>2540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4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12717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18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38100</xdr:rowOff>
    </xdr:from>
    <xdr:to>
      <xdr:col>69</xdr:col>
      <xdr:colOff>142875</xdr:colOff>
      <xdr:row>72</xdr:row>
      <xdr:rowOff>139700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60960</xdr:rowOff>
    </xdr:from>
    <xdr:to>
      <xdr:col>65</xdr:col>
      <xdr:colOff>53975</xdr:colOff>
      <xdr:row>72</xdr:row>
      <xdr:rowOff>162560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4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17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北海道乙部町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52219</xdr:rowOff>
    </xdr:from>
    <xdr:to>
      <xdr:col>29</xdr:col>
      <xdr:colOff>127000</xdr:colOff>
      <xdr:row>18</xdr:row>
      <xdr:rowOff>61312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185944"/>
          <a:ext cx="647700" cy="9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52219</xdr:rowOff>
    </xdr:from>
    <xdr:to>
      <xdr:col>26</xdr:col>
      <xdr:colOff>50800</xdr:colOff>
      <xdr:row>18</xdr:row>
      <xdr:rowOff>68553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5944"/>
          <a:ext cx="698500" cy="16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68553</xdr:rowOff>
    </xdr:from>
    <xdr:to>
      <xdr:col>22</xdr:col>
      <xdr:colOff>114300</xdr:colOff>
      <xdr:row>18</xdr:row>
      <xdr:rowOff>84120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2278"/>
          <a:ext cx="698500" cy="1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84120</xdr:rowOff>
    </xdr:from>
    <xdr:to>
      <xdr:col>18</xdr:col>
      <xdr:colOff>177800</xdr:colOff>
      <xdr:row>18</xdr:row>
      <xdr:rowOff>102197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17845"/>
          <a:ext cx="698500" cy="18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10512</xdr:rowOff>
    </xdr:from>
    <xdr:to>
      <xdr:col>29</xdr:col>
      <xdr:colOff>177800</xdr:colOff>
      <xdr:row>18</xdr:row>
      <xdr:rowOff>112112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44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154039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1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1419</xdr:rowOff>
    </xdr:from>
    <xdr:to>
      <xdr:col>26</xdr:col>
      <xdr:colOff>101600</xdr:colOff>
      <xdr:row>18</xdr:row>
      <xdr:rowOff>103019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87796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17753</xdr:rowOff>
    </xdr:from>
    <xdr:to>
      <xdr:col>22</xdr:col>
      <xdr:colOff>165100</xdr:colOff>
      <xdr:row>18</xdr:row>
      <xdr:rowOff>119353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1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104130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33320</xdr:rowOff>
    </xdr:from>
    <xdr:to>
      <xdr:col>19</xdr:col>
      <xdr:colOff>38100</xdr:colOff>
      <xdr:row>18</xdr:row>
      <xdr:rowOff>134920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7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119697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51397</xdr:rowOff>
    </xdr:from>
    <xdr:to>
      <xdr:col>15</xdr:col>
      <xdr:colOff>101600</xdr:colOff>
      <xdr:row>18</xdr:row>
      <xdr:rowOff>152997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5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163174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5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22595</xdr:rowOff>
    </xdr:from>
    <xdr:to>
      <xdr:col>29</xdr:col>
      <xdr:colOff>127000</xdr:colOff>
      <xdr:row>36</xdr:row>
      <xdr:rowOff>44190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75845"/>
          <a:ext cx="647700" cy="21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22595</xdr:rowOff>
    </xdr:from>
    <xdr:to>
      <xdr:col>26</xdr:col>
      <xdr:colOff>50800</xdr:colOff>
      <xdr:row>36</xdr:row>
      <xdr:rowOff>71233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75845"/>
          <a:ext cx="698500" cy="4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71233</xdr:rowOff>
    </xdr:from>
    <xdr:to>
      <xdr:col>22</xdr:col>
      <xdr:colOff>114300</xdr:colOff>
      <xdr:row>36</xdr:row>
      <xdr:rowOff>82804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24483"/>
          <a:ext cx="698500" cy="11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82804</xdr:rowOff>
    </xdr:from>
    <xdr:to>
      <xdr:col>18</xdr:col>
      <xdr:colOff>177800</xdr:colOff>
      <xdr:row>36</xdr:row>
      <xdr:rowOff>120538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36054"/>
          <a:ext cx="698500" cy="37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149763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336290</xdr:rowOff>
    </xdr:from>
    <xdr:to>
      <xdr:col>29</xdr:col>
      <xdr:colOff>177800</xdr:colOff>
      <xdr:row>36</xdr:row>
      <xdr:rowOff>94990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46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308367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1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314695</xdr:rowOff>
    </xdr:from>
    <xdr:to>
      <xdr:col>26</xdr:col>
      <xdr:colOff>101600</xdr:colOff>
      <xdr:row>36</xdr:row>
      <xdr:rowOff>73395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58172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20433</xdr:rowOff>
    </xdr:from>
    <xdr:to>
      <xdr:col>22</xdr:col>
      <xdr:colOff>165100</xdr:colOff>
      <xdr:row>36</xdr:row>
      <xdr:rowOff>122033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73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106810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6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32004</xdr:rowOff>
    </xdr:from>
    <xdr:to>
      <xdr:col>19</xdr:col>
      <xdr:colOff>38100</xdr:colOff>
      <xdr:row>36</xdr:row>
      <xdr:rowOff>133604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85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118381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7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69738</xdr:rowOff>
    </xdr:from>
    <xdr:to>
      <xdr:col>15</xdr:col>
      <xdr:colOff>101600</xdr:colOff>
      <xdr:row>36</xdr:row>
      <xdr:rowOff>171338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2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156115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0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北海道乙部町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3,107
3,074
162.59
5,435,011
5,345,564
87,254
2,589,977
4,358,325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95374</xdr:rowOff>
    </xdr:from>
    <xdr:to>
      <xdr:col>24</xdr:col>
      <xdr:colOff>63500</xdr:colOff>
      <xdr:row>37</xdr:row>
      <xdr:rowOff>134560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39024"/>
          <a:ext cx="838200" cy="3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134560</xdr:rowOff>
    </xdr:from>
    <xdr:to>
      <xdr:col>19</xdr:col>
      <xdr:colOff>177800</xdr:colOff>
      <xdr:row>37</xdr:row>
      <xdr:rowOff>141318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78210"/>
          <a:ext cx="8890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141282</xdr:rowOff>
    </xdr:from>
    <xdr:to>
      <xdr:col>15</xdr:col>
      <xdr:colOff>50800</xdr:colOff>
      <xdr:row>37</xdr:row>
      <xdr:rowOff>141318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84932"/>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141282</xdr:rowOff>
    </xdr:from>
    <xdr:to>
      <xdr:col>10</xdr:col>
      <xdr:colOff>114300</xdr:colOff>
      <xdr:row>37</xdr:row>
      <xdr:rowOff>157428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4932"/>
          <a:ext cx="889000" cy="1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29579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44574</xdr:rowOff>
    </xdr:from>
    <xdr:to>
      <xdr:col>24</xdr:col>
      <xdr:colOff>114300</xdr:colOff>
      <xdr:row>37</xdr:row>
      <xdr:rowOff>146174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8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23001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6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83760</xdr:rowOff>
    </xdr:from>
    <xdr:to>
      <xdr:col>20</xdr:col>
      <xdr:colOff>38100</xdr:colOff>
      <xdr:row>38</xdr:row>
      <xdr:rowOff>13911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274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5037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2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90518</xdr:rowOff>
    </xdr:from>
    <xdr:to>
      <xdr:col>15</xdr:col>
      <xdr:colOff>101600</xdr:colOff>
      <xdr:row>38</xdr:row>
      <xdr:rowOff>20669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41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11795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2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90482</xdr:rowOff>
    </xdr:from>
    <xdr:to>
      <xdr:col>10</xdr:col>
      <xdr:colOff>165100</xdr:colOff>
      <xdr:row>38</xdr:row>
      <xdr:rowOff>20633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41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11759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106628</xdr:rowOff>
    </xdr:from>
    <xdr:to>
      <xdr:col>6</xdr:col>
      <xdr:colOff>38100</xdr:colOff>
      <xdr:row>38</xdr:row>
      <xdr:rowOff>36778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27905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61923</xdr:rowOff>
    </xdr:from>
    <xdr:to>
      <xdr:col>24</xdr:col>
      <xdr:colOff>63500</xdr:colOff>
      <xdr:row>58</xdr:row>
      <xdr:rowOff>65559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06023"/>
          <a:ext cx="8382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61923</xdr:rowOff>
    </xdr:from>
    <xdr:to>
      <xdr:col>19</xdr:col>
      <xdr:colOff>177800</xdr:colOff>
      <xdr:row>58</xdr:row>
      <xdr:rowOff>66816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06023"/>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66816</xdr:rowOff>
    </xdr:from>
    <xdr:to>
      <xdr:col>15</xdr:col>
      <xdr:colOff>50800</xdr:colOff>
      <xdr:row>58</xdr:row>
      <xdr:rowOff>71944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0916"/>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71944</xdr:rowOff>
    </xdr:from>
    <xdr:to>
      <xdr:col>10</xdr:col>
      <xdr:colOff>114300</xdr:colOff>
      <xdr:row>58</xdr:row>
      <xdr:rowOff>75502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6044"/>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114364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14759</xdr:rowOff>
    </xdr:from>
    <xdr:to>
      <xdr:col>24</xdr:col>
      <xdr:colOff>114300</xdr:colOff>
      <xdr:row>58</xdr:row>
      <xdr:rowOff>116359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5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101136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7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11123</xdr:rowOff>
    </xdr:from>
    <xdr:to>
      <xdr:col>20</xdr:col>
      <xdr:colOff>38100</xdr:colOff>
      <xdr:row>58</xdr:row>
      <xdr:rowOff>112723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103850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4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16016</xdr:rowOff>
    </xdr:from>
    <xdr:to>
      <xdr:col>15</xdr:col>
      <xdr:colOff>101600</xdr:colOff>
      <xdr:row>58</xdr:row>
      <xdr:rowOff>117616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108743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21144</xdr:rowOff>
    </xdr:from>
    <xdr:to>
      <xdr:col>10</xdr:col>
      <xdr:colOff>165100</xdr:colOff>
      <xdr:row>58</xdr:row>
      <xdr:rowOff>122744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113871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5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24702</xdr:rowOff>
    </xdr:from>
    <xdr:to>
      <xdr:col>6</xdr:col>
      <xdr:colOff>38100</xdr:colOff>
      <xdr:row>58</xdr:row>
      <xdr:rowOff>126302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6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117429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102073</xdr:rowOff>
    </xdr:from>
    <xdr:to>
      <xdr:col>24</xdr:col>
      <xdr:colOff>63500</xdr:colOff>
      <xdr:row>78</xdr:row>
      <xdr:rowOff>135882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5173"/>
          <a:ext cx="838200" cy="3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112920</xdr:rowOff>
    </xdr:from>
    <xdr:to>
      <xdr:col>19</xdr:col>
      <xdr:colOff>177800</xdr:colOff>
      <xdr:row>78</xdr:row>
      <xdr:rowOff>135882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86020"/>
          <a:ext cx="889000" cy="2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84623</xdr:rowOff>
    </xdr:from>
    <xdr:to>
      <xdr:col>15</xdr:col>
      <xdr:colOff>50800</xdr:colOff>
      <xdr:row>78</xdr:row>
      <xdr:rowOff>112920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7723"/>
          <a:ext cx="889000" cy="2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84623</xdr:rowOff>
    </xdr:from>
    <xdr:to>
      <xdr:col>10</xdr:col>
      <xdr:colOff>114300</xdr:colOff>
      <xdr:row>78</xdr:row>
      <xdr:rowOff>128659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7723"/>
          <a:ext cx="889000" cy="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51273</xdr:rowOff>
    </xdr:from>
    <xdr:to>
      <xdr:col>24</xdr:col>
      <xdr:colOff>114300</xdr:colOff>
      <xdr:row>78</xdr:row>
      <xdr:rowOff>152873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85082</xdr:rowOff>
    </xdr:from>
    <xdr:to>
      <xdr:col>20</xdr:col>
      <xdr:colOff>38100</xdr:colOff>
      <xdr:row>79</xdr:row>
      <xdr:rowOff>15232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6359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62120</xdr:rowOff>
    </xdr:from>
    <xdr:to>
      <xdr:col>15</xdr:col>
      <xdr:colOff>101600</xdr:colOff>
      <xdr:row>78</xdr:row>
      <xdr:rowOff>163720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154847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2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33823</xdr:rowOff>
    </xdr:from>
    <xdr:to>
      <xdr:col>10</xdr:col>
      <xdr:colOff>165100</xdr:colOff>
      <xdr:row>78</xdr:row>
      <xdr:rowOff>135423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151950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77859</xdr:rowOff>
    </xdr:from>
    <xdr:to>
      <xdr:col>6</xdr:col>
      <xdr:colOff>38100</xdr:colOff>
      <xdr:row>79</xdr:row>
      <xdr:rowOff>8009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170586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61511</xdr:rowOff>
    </xdr:from>
    <xdr:to>
      <xdr:col>24</xdr:col>
      <xdr:colOff>63500</xdr:colOff>
      <xdr:row>95</xdr:row>
      <xdr:rowOff>100045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49261"/>
          <a:ext cx="838200" cy="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78245</xdr:rowOff>
    </xdr:from>
    <xdr:to>
      <xdr:col>19</xdr:col>
      <xdr:colOff>177800</xdr:colOff>
      <xdr:row>95</xdr:row>
      <xdr:rowOff>100045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94545"/>
          <a:ext cx="889000" cy="19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78245</xdr:rowOff>
    </xdr:from>
    <xdr:to>
      <xdr:col>15</xdr:col>
      <xdr:colOff>50800</xdr:colOff>
      <xdr:row>95</xdr:row>
      <xdr:rowOff>44876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94545"/>
          <a:ext cx="889000" cy="13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44876</xdr:rowOff>
    </xdr:from>
    <xdr:to>
      <xdr:col>10</xdr:col>
      <xdr:colOff>114300</xdr:colOff>
      <xdr:row>96</xdr:row>
      <xdr:rowOff>119118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32626"/>
          <a:ext cx="889000" cy="24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10711</xdr:rowOff>
    </xdr:from>
    <xdr:to>
      <xdr:col>24</xdr:col>
      <xdr:colOff>114300</xdr:colOff>
      <xdr:row>95</xdr:row>
      <xdr:rowOff>112311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160588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49245</xdr:rowOff>
    </xdr:from>
    <xdr:to>
      <xdr:col>20</xdr:col>
      <xdr:colOff>38100</xdr:colOff>
      <xdr:row>95</xdr:row>
      <xdr:rowOff>150845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141972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27445</xdr:rowOff>
    </xdr:from>
    <xdr:to>
      <xdr:col>15</xdr:col>
      <xdr:colOff>101600</xdr:colOff>
      <xdr:row>94</xdr:row>
      <xdr:rowOff>129045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145572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1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165526</xdr:rowOff>
    </xdr:from>
    <xdr:to>
      <xdr:col>10</xdr:col>
      <xdr:colOff>165100</xdr:colOff>
      <xdr:row>95</xdr:row>
      <xdr:rowOff>95676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86803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7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68318</xdr:rowOff>
    </xdr:from>
    <xdr:to>
      <xdr:col>6</xdr:col>
      <xdr:colOff>38100</xdr:colOff>
      <xdr:row>96</xdr:row>
      <xdr:rowOff>169918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161045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2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9303</xdr:rowOff>
    </xdr:from>
    <xdr:to>
      <xdr:col>55</xdr:col>
      <xdr:colOff>0</xdr:colOff>
      <xdr:row>38</xdr:row>
      <xdr:rowOff>77211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24403"/>
          <a:ext cx="838200" cy="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77211</xdr:rowOff>
    </xdr:from>
    <xdr:to>
      <xdr:col>50</xdr:col>
      <xdr:colOff>114300</xdr:colOff>
      <xdr:row>38</xdr:row>
      <xdr:rowOff>86946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92311"/>
          <a:ext cx="8890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81681</xdr:rowOff>
    </xdr:from>
    <xdr:to>
      <xdr:col>45</xdr:col>
      <xdr:colOff>177800</xdr:colOff>
      <xdr:row>38</xdr:row>
      <xdr:rowOff>86946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96781"/>
          <a:ext cx="889000" cy="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135477</xdr:rowOff>
    </xdr:from>
    <xdr:to>
      <xdr:col>41</xdr:col>
      <xdr:colOff>50800</xdr:colOff>
      <xdr:row>38</xdr:row>
      <xdr:rowOff>81681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79127"/>
          <a:ext cx="889000" cy="11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25675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129953</xdr:rowOff>
    </xdr:from>
    <xdr:to>
      <xdr:col>55</xdr:col>
      <xdr:colOff>50800</xdr:colOff>
      <xdr:row>38</xdr:row>
      <xdr:rowOff>60103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108380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5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26411</xdr:rowOff>
    </xdr:from>
    <xdr:to>
      <xdr:col>50</xdr:col>
      <xdr:colOff>165100</xdr:colOff>
      <xdr:row>38</xdr:row>
      <xdr:rowOff>128011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119138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3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36146</xdr:rowOff>
    </xdr:from>
    <xdr:to>
      <xdr:col>46</xdr:col>
      <xdr:colOff>38100</xdr:colOff>
      <xdr:row>38</xdr:row>
      <xdr:rowOff>137746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128873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4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30881</xdr:rowOff>
    </xdr:from>
    <xdr:to>
      <xdr:col>41</xdr:col>
      <xdr:colOff>101600</xdr:colOff>
      <xdr:row>38</xdr:row>
      <xdr:rowOff>132481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123608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3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84677</xdr:rowOff>
    </xdr:from>
    <xdr:to>
      <xdr:col>36</xdr:col>
      <xdr:colOff>165100</xdr:colOff>
      <xdr:row>38</xdr:row>
      <xdr:rowOff>14827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5955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2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95534</xdr:rowOff>
    </xdr:from>
    <xdr:to>
      <xdr:col>55</xdr:col>
      <xdr:colOff>0</xdr:colOff>
      <xdr:row>58</xdr:row>
      <xdr:rowOff>142370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39634"/>
          <a:ext cx="838200" cy="4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142370</xdr:rowOff>
    </xdr:from>
    <xdr:to>
      <xdr:col>50</xdr:col>
      <xdr:colOff>114300</xdr:colOff>
      <xdr:row>59</xdr:row>
      <xdr:rowOff>25665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86470"/>
          <a:ext cx="889000" cy="5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25665</xdr:rowOff>
    </xdr:from>
    <xdr:to>
      <xdr:col>45</xdr:col>
      <xdr:colOff>177800</xdr:colOff>
      <xdr:row>59</xdr:row>
      <xdr:rowOff>35306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41215"/>
          <a:ext cx="889000" cy="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9210</xdr:rowOff>
    </xdr:from>
    <xdr:to>
      <xdr:col>41</xdr:col>
      <xdr:colOff>50800</xdr:colOff>
      <xdr:row>59</xdr:row>
      <xdr:rowOff>35306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24760"/>
          <a:ext cx="889000" cy="2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44734</xdr:rowOff>
    </xdr:from>
    <xdr:to>
      <xdr:col>55</xdr:col>
      <xdr:colOff>50800</xdr:colOff>
      <xdr:row>58</xdr:row>
      <xdr:rowOff>146334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67611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4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91570</xdr:rowOff>
    </xdr:from>
    <xdr:to>
      <xdr:col>50</xdr:col>
      <xdr:colOff>165100</xdr:colOff>
      <xdr:row>59</xdr:row>
      <xdr:rowOff>21720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3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38247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1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146315</xdr:rowOff>
    </xdr:from>
    <xdr:to>
      <xdr:col>46</xdr:col>
      <xdr:colOff>38100</xdr:colOff>
      <xdr:row>59</xdr:row>
      <xdr:rowOff>76465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67592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8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155956</xdr:rowOff>
    </xdr:from>
    <xdr:to>
      <xdr:col>41</xdr:col>
      <xdr:colOff>101600</xdr:colOff>
      <xdr:row>59</xdr:row>
      <xdr:rowOff>86106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77233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9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129860</xdr:rowOff>
    </xdr:from>
    <xdr:to>
      <xdr:col>36</xdr:col>
      <xdr:colOff>165100</xdr:colOff>
      <xdr:row>59</xdr:row>
      <xdr:rowOff>60010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76537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4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40157</xdr:rowOff>
    </xdr:from>
    <xdr:to>
      <xdr:col>55</xdr:col>
      <xdr:colOff>0</xdr:colOff>
      <xdr:row>78</xdr:row>
      <xdr:rowOff>117486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13257"/>
          <a:ext cx="838200" cy="7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40157</xdr:rowOff>
    </xdr:from>
    <xdr:to>
      <xdr:col>50</xdr:col>
      <xdr:colOff>114300</xdr:colOff>
      <xdr:row>78</xdr:row>
      <xdr:rowOff>158888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13257"/>
          <a:ext cx="889000" cy="11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158888</xdr:rowOff>
    </xdr:from>
    <xdr:to>
      <xdr:col>45</xdr:col>
      <xdr:colOff>177800</xdr:colOff>
      <xdr:row>79</xdr:row>
      <xdr:rowOff>2862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1988"/>
          <a:ext cx="889000" cy="1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2862</xdr:rowOff>
    </xdr:from>
    <xdr:to>
      <xdr:col>41</xdr:col>
      <xdr:colOff>50800</xdr:colOff>
      <xdr:row>79</xdr:row>
      <xdr:rowOff>9168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47412"/>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66686</xdr:rowOff>
    </xdr:from>
    <xdr:to>
      <xdr:col>55</xdr:col>
      <xdr:colOff>50800</xdr:colOff>
      <xdr:row>78</xdr:row>
      <xdr:rowOff>168286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158335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160807</xdr:rowOff>
    </xdr:from>
    <xdr:to>
      <xdr:col>50</xdr:col>
      <xdr:colOff>165100</xdr:colOff>
      <xdr:row>78</xdr:row>
      <xdr:rowOff>90957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107484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3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108088</xdr:rowOff>
    </xdr:from>
    <xdr:to>
      <xdr:col>46</xdr:col>
      <xdr:colOff>38100</xdr:colOff>
      <xdr:row>79</xdr:row>
      <xdr:rowOff>38238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29365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123512</xdr:rowOff>
    </xdr:from>
    <xdr:to>
      <xdr:col>41</xdr:col>
      <xdr:colOff>101600</xdr:colOff>
      <xdr:row>79</xdr:row>
      <xdr:rowOff>53662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44789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129818</xdr:rowOff>
    </xdr:from>
    <xdr:to>
      <xdr:col>36</xdr:col>
      <xdr:colOff>165100</xdr:colOff>
      <xdr:row>79</xdr:row>
      <xdr:rowOff>59968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51095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103953</xdr:rowOff>
    </xdr:from>
    <xdr:to>
      <xdr:col>55</xdr:col>
      <xdr:colOff>0</xdr:colOff>
      <xdr:row>98</xdr:row>
      <xdr:rowOff>25580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34603"/>
          <a:ext cx="838200" cy="9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25580</xdr:rowOff>
    </xdr:from>
    <xdr:to>
      <xdr:col>50</xdr:col>
      <xdr:colOff>114300</xdr:colOff>
      <xdr:row>98</xdr:row>
      <xdr:rowOff>61939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27680"/>
          <a:ext cx="889000" cy="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61939</xdr:rowOff>
    </xdr:from>
    <xdr:to>
      <xdr:col>45</xdr:col>
      <xdr:colOff>177800</xdr:colOff>
      <xdr:row>98</xdr:row>
      <xdr:rowOff>74904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4039"/>
          <a:ext cx="8890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30221</xdr:rowOff>
    </xdr:from>
    <xdr:to>
      <xdr:col>41</xdr:col>
      <xdr:colOff>50800</xdr:colOff>
      <xdr:row>98</xdr:row>
      <xdr:rowOff>74904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32321"/>
          <a:ext cx="889000" cy="4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53153</xdr:rowOff>
    </xdr:from>
    <xdr:to>
      <xdr:col>55</xdr:col>
      <xdr:colOff>50800</xdr:colOff>
      <xdr:row>97</xdr:row>
      <xdr:rowOff>154753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76030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3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146230</xdr:rowOff>
    </xdr:from>
    <xdr:to>
      <xdr:col>50</xdr:col>
      <xdr:colOff>165100</xdr:colOff>
      <xdr:row>98</xdr:row>
      <xdr:rowOff>76380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92907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5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11139</xdr:rowOff>
    </xdr:from>
    <xdr:to>
      <xdr:col>46</xdr:col>
      <xdr:colOff>38100</xdr:colOff>
      <xdr:row>98</xdr:row>
      <xdr:rowOff>112739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24104</xdr:rowOff>
    </xdr:from>
    <xdr:to>
      <xdr:col>41</xdr:col>
      <xdr:colOff>101600</xdr:colOff>
      <xdr:row>98</xdr:row>
      <xdr:rowOff>125704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116831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1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150871</xdr:rowOff>
    </xdr:from>
    <xdr:to>
      <xdr:col>36</xdr:col>
      <xdr:colOff>165100</xdr:colOff>
      <xdr:row>98</xdr:row>
      <xdr:rowOff>81021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97548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5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33996</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0546"/>
          <a:ext cx="889000" cy="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33996</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0546"/>
          <a:ext cx="889000" cy="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154646</xdr:rowOff>
    </xdr:from>
    <xdr:to>
      <xdr:col>76</xdr:col>
      <xdr:colOff>165100</xdr:colOff>
      <xdr:row>39</xdr:row>
      <xdr:rowOff>84796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75923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58741</xdr:rowOff>
    </xdr:from>
    <xdr:to>
      <xdr:col>85</xdr:col>
      <xdr:colOff>127000</xdr:colOff>
      <xdr:row>77</xdr:row>
      <xdr:rowOff>83648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0391"/>
          <a:ext cx="8382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83648</xdr:rowOff>
    </xdr:from>
    <xdr:to>
      <xdr:col>81</xdr:col>
      <xdr:colOff>50800</xdr:colOff>
      <xdr:row>77</xdr:row>
      <xdr:rowOff>108990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5298"/>
          <a:ext cx="8890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87509</xdr:rowOff>
    </xdr:from>
    <xdr:to>
      <xdr:col>76</xdr:col>
      <xdr:colOff>114300</xdr:colOff>
      <xdr:row>77</xdr:row>
      <xdr:rowOff>108990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89159"/>
          <a:ext cx="889000" cy="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87509</xdr:rowOff>
    </xdr:from>
    <xdr:to>
      <xdr:col>71</xdr:col>
      <xdr:colOff>177800</xdr:colOff>
      <xdr:row>77</xdr:row>
      <xdr:rowOff>90677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89159"/>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7941</xdr:rowOff>
    </xdr:from>
    <xdr:to>
      <xdr:col>85</xdr:col>
      <xdr:colOff>177800</xdr:colOff>
      <xdr:row>77</xdr:row>
      <xdr:rowOff>109541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157818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8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32848</xdr:rowOff>
    </xdr:from>
    <xdr:to>
      <xdr:col>81</xdr:col>
      <xdr:colOff>101600</xdr:colOff>
      <xdr:row>77</xdr:row>
      <xdr:rowOff>134448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125575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2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58190</xdr:rowOff>
    </xdr:from>
    <xdr:to>
      <xdr:col>76</xdr:col>
      <xdr:colOff>165100</xdr:colOff>
      <xdr:row>77</xdr:row>
      <xdr:rowOff>159790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150917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5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36709</xdr:rowOff>
    </xdr:from>
    <xdr:to>
      <xdr:col>72</xdr:col>
      <xdr:colOff>38100</xdr:colOff>
      <xdr:row>77</xdr:row>
      <xdr:rowOff>138309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154836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1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39877</xdr:rowOff>
    </xdr:from>
    <xdr:to>
      <xdr:col>67</xdr:col>
      <xdr:colOff>101600</xdr:colOff>
      <xdr:row>77</xdr:row>
      <xdr:rowOff>141477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158004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161390</xdr:rowOff>
    </xdr:from>
    <xdr:to>
      <xdr:col>85</xdr:col>
      <xdr:colOff>127000</xdr:colOff>
      <xdr:row>97</xdr:row>
      <xdr:rowOff>165652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92040"/>
          <a:ext cx="8382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118664</xdr:rowOff>
    </xdr:from>
    <xdr:to>
      <xdr:col>81</xdr:col>
      <xdr:colOff>50800</xdr:colOff>
      <xdr:row>97</xdr:row>
      <xdr:rowOff>165652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49314"/>
          <a:ext cx="889000" cy="4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118664</xdr:rowOff>
    </xdr:from>
    <xdr:to>
      <xdr:col>76</xdr:col>
      <xdr:colOff>114300</xdr:colOff>
      <xdr:row>97</xdr:row>
      <xdr:rowOff>128290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49314"/>
          <a:ext cx="889000" cy="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128290</xdr:rowOff>
    </xdr:from>
    <xdr:to>
      <xdr:col>71</xdr:col>
      <xdr:colOff>177800</xdr:colOff>
      <xdr:row>98</xdr:row>
      <xdr:rowOff>13717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58940"/>
          <a:ext cx="889000" cy="5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75483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110590</xdr:rowOff>
    </xdr:from>
    <xdr:to>
      <xdr:col>85</xdr:col>
      <xdr:colOff>177800</xdr:colOff>
      <xdr:row>98</xdr:row>
      <xdr:rowOff>40740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133467</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9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114852</xdr:rowOff>
    </xdr:from>
    <xdr:to>
      <xdr:col>81</xdr:col>
      <xdr:colOff>101600</xdr:colOff>
      <xdr:row>98</xdr:row>
      <xdr:rowOff>45002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61529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2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67864</xdr:rowOff>
    </xdr:from>
    <xdr:to>
      <xdr:col>76</xdr:col>
      <xdr:colOff>165100</xdr:colOff>
      <xdr:row>97</xdr:row>
      <xdr:rowOff>169464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14541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7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77490</xdr:rowOff>
    </xdr:from>
    <xdr:to>
      <xdr:col>72</xdr:col>
      <xdr:colOff>38100</xdr:colOff>
      <xdr:row>98</xdr:row>
      <xdr:rowOff>7640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170217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0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134367</xdr:rowOff>
    </xdr:from>
    <xdr:to>
      <xdr:col>67</xdr:col>
      <xdr:colOff>101600</xdr:colOff>
      <xdr:row>98</xdr:row>
      <xdr:rowOff>64517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81044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40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136682</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1782"/>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134717</xdr:rowOff>
    </xdr:from>
    <xdr:to>
      <xdr:col>111</xdr:col>
      <xdr:colOff>177800</xdr:colOff>
      <xdr:row>38</xdr:row>
      <xdr:rowOff>136682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49817"/>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125701</xdr:rowOff>
    </xdr:from>
    <xdr:to>
      <xdr:col>107</xdr:col>
      <xdr:colOff>50800</xdr:colOff>
      <xdr:row>38</xdr:row>
      <xdr:rowOff>134717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40801"/>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119382</xdr:rowOff>
    </xdr:from>
    <xdr:to>
      <xdr:col>102</xdr:col>
      <xdr:colOff>114300</xdr:colOff>
      <xdr:row>38</xdr:row>
      <xdr:rowOff>125701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34482"/>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68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85882</xdr:rowOff>
    </xdr:from>
    <xdr:to>
      <xdr:col>112</xdr:col>
      <xdr:colOff>38100</xdr:colOff>
      <xdr:row>39</xdr:row>
      <xdr:rowOff>16032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7159</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9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83917</xdr:rowOff>
    </xdr:from>
    <xdr:to>
      <xdr:col>107</xdr:col>
      <xdr:colOff>101600</xdr:colOff>
      <xdr:row>39</xdr:row>
      <xdr:rowOff>14067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5194</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9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74901</xdr:rowOff>
    </xdr:from>
    <xdr:to>
      <xdr:col>102</xdr:col>
      <xdr:colOff>165100</xdr:colOff>
      <xdr:row>39</xdr:row>
      <xdr:rowOff>5051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9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21577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6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68582</xdr:rowOff>
    </xdr:from>
    <xdr:to>
      <xdr:col>98</xdr:col>
      <xdr:colOff>38100</xdr:colOff>
      <xdr:row>38</xdr:row>
      <xdr:rowOff>170182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15259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86387</xdr:rowOff>
    </xdr:from>
    <xdr:to>
      <xdr:col>116</xdr:col>
      <xdr:colOff>63500</xdr:colOff>
      <xdr:row>58</xdr:row>
      <xdr:rowOff>94421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30487"/>
          <a:ext cx="8382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74255</xdr:rowOff>
    </xdr:from>
    <xdr:to>
      <xdr:col>111</xdr:col>
      <xdr:colOff>177800</xdr:colOff>
      <xdr:row>58</xdr:row>
      <xdr:rowOff>94421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18355"/>
          <a:ext cx="8890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55983</xdr:rowOff>
    </xdr:from>
    <xdr:to>
      <xdr:col>107</xdr:col>
      <xdr:colOff>50800</xdr:colOff>
      <xdr:row>58</xdr:row>
      <xdr:rowOff>74255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00083"/>
          <a:ext cx="889000" cy="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55983</xdr:rowOff>
    </xdr:from>
    <xdr:to>
      <xdr:col>102</xdr:col>
      <xdr:colOff>114300</xdr:colOff>
      <xdr:row>58</xdr:row>
      <xdr:rowOff>84771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00083"/>
          <a:ext cx="889000" cy="2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35587</xdr:rowOff>
    </xdr:from>
    <xdr:to>
      <xdr:col>116</xdr:col>
      <xdr:colOff>114300</xdr:colOff>
      <xdr:row>58</xdr:row>
      <xdr:rowOff>137187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58464</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3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43621</xdr:rowOff>
    </xdr:from>
    <xdr:to>
      <xdr:col>112</xdr:col>
      <xdr:colOff>38100</xdr:colOff>
      <xdr:row>58</xdr:row>
      <xdr:rowOff>145221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161748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7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23455</xdr:rowOff>
    </xdr:from>
    <xdr:to>
      <xdr:col>107</xdr:col>
      <xdr:colOff>101600</xdr:colOff>
      <xdr:row>58</xdr:row>
      <xdr:rowOff>125055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141582</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74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5183</xdr:rowOff>
    </xdr:from>
    <xdr:to>
      <xdr:col>102</xdr:col>
      <xdr:colOff>165100</xdr:colOff>
      <xdr:row>58</xdr:row>
      <xdr:rowOff>106783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4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123310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72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33971</xdr:rowOff>
    </xdr:from>
    <xdr:to>
      <xdr:col>98</xdr:col>
      <xdr:colOff>38100</xdr:colOff>
      <xdr:row>58</xdr:row>
      <xdr:rowOff>135571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7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152098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75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8095</xdr:rowOff>
    </xdr:from>
    <xdr:to>
      <xdr:col>116</xdr:col>
      <xdr:colOff>63500</xdr:colOff>
      <xdr:row>77</xdr:row>
      <xdr:rowOff>51233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523945"/>
          <a:ext cx="838200" cy="7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8095</xdr:rowOff>
    </xdr:from>
    <xdr:to>
      <xdr:col>111</xdr:col>
      <xdr:colOff>177800</xdr:colOff>
      <xdr:row>74</xdr:row>
      <xdr:rowOff>156814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523945"/>
          <a:ext cx="889000" cy="32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156814</xdr:rowOff>
    </xdr:from>
    <xdr:to>
      <xdr:col>107</xdr:col>
      <xdr:colOff>50800</xdr:colOff>
      <xdr:row>77</xdr:row>
      <xdr:rowOff>8308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44114"/>
          <a:ext cx="889000" cy="36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8308</xdr:rowOff>
    </xdr:from>
    <xdr:to>
      <xdr:col>102</xdr:col>
      <xdr:colOff>114300</xdr:colOff>
      <xdr:row>77</xdr:row>
      <xdr:rowOff>14184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09958"/>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36758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433</xdr:rowOff>
    </xdr:from>
    <xdr:to>
      <xdr:col>116</xdr:col>
      <xdr:colOff>114300</xdr:colOff>
      <xdr:row>77</xdr:row>
      <xdr:rowOff>102033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23310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128745</xdr:rowOff>
    </xdr:from>
    <xdr:to>
      <xdr:col>112</xdr:col>
      <xdr:colOff>38100</xdr:colOff>
      <xdr:row>73</xdr:row>
      <xdr:rowOff>58895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4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75422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24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106014</xdr:rowOff>
    </xdr:from>
    <xdr:to>
      <xdr:col>107</xdr:col>
      <xdr:colOff>101600</xdr:colOff>
      <xdr:row>75</xdr:row>
      <xdr:rowOff>36164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52691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56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128958</xdr:rowOff>
    </xdr:from>
    <xdr:to>
      <xdr:col>102</xdr:col>
      <xdr:colOff>165100</xdr:colOff>
      <xdr:row>77</xdr:row>
      <xdr:rowOff>59108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5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50235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134834</xdr:rowOff>
    </xdr:from>
    <xdr:to>
      <xdr:col>98</xdr:col>
      <xdr:colOff>38100</xdr:colOff>
      <xdr:row>77</xdr:row>
      <xdr:rowOff>64984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56111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5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tx1"/>
              </a:solidFill>
              <a:effectLst/>
              <a:latin typeface="+mn-lt"/>
              <a:ea typeface="+mn-ea"/>
              <a:cs typeface="+mn-cs"/>
            </a:rPr>
            <a:t>　 </a:t>
          </a:r>
          <a:r>
            <a:rPr kumimoji="1" lang="ja-JP" altLang="ja-JP" sz="1200" b="0" i="0" baseline="0">
              <a:solidFill>
                <a:schemeClr val="tx1"/>
              </a:solidFill>
              <a:effectLst/>
              <a:latin typeface="+mn-lt"/>
              <a:ea typeface="+mn-ea"/>
              <a:cs typeface="+mn-cs"/>
            </a:rPr>
            <a:t>住民一人当たりコストの性質別比較においては、大半が類似団体平均を下回っている状況であるが、類似団体平均を上回っているものは、普通建設事業費、積立金、</a:t>
          </a:r>
          <a:r>
            <a:rPr kumimoji="1" lang="ja-JP" altLang="en-US" sz="1200" b="0" i="0" baseline="0">
              <a:solidFill>
                <a:schemeClr val="tx1"/>
              </a:solidFill>
              <a:effectLst/>
              <a:latin typeface="+mn-lt"/>
              <a:ea typeface="+mn-ea"/>
              <a:cs typeface="+mn-cs"/>
            </a:rPr>
            <a:t>貸付金、</a:t>
          </a:r>
          <a:r>
            <a:rPr kumimoji="1" lang="ja-JP" altLang="ja-JP" sz="1200" b="0" i="0" baseline="0">
              <a:solidFill>
                <a:schemeClr val="tx1"/>
              </a:solidFill>
              <a:effectLst/>
              <a:latin typeface="+mn-lt"/>
              <a:ea typeface="+mn-ea"/>
              <a:cs typeface="+mn-cs"/>
            </a:rPr>
            <a:t>繰出金となっている。</a:t>
          </a:r>
          <a:endParaRPr lang="ja-JP" altLang="ja-JP" sz="1600">
            <a:solidFill>
              <a:schemeClr val="tx1"/>
            </a:solidFill>
            <a:effectLst/>
          </a:endParaRPr>
        </a:p>
        <a:p>
          <a:pPr eaLnBrk="1" fontAlgn="auto" latinLnBrk="0" hangingPunct="1"/>
          <a:r>
            <a:rPr kumimoji="1" lang="ja-JP" altLang="ja-JP" sz="1200" b="0" i="0" baseline="0">
              <a:solidFill>
                <a:schemeClr val="tx1"/>
              </a:solidFill>
              <a:effectLst/>
              <a:latin typeface="+mn-lt"/>
              <a:ea typeface="+mn-ea"/>
              <a:cs typeface="+mn-cs"/>
            </a:rPr>
            <a:t>　 繰出金</a:t>
          </a:r>
          <a:r>
            <a:rPr kumimoji="1" lang="ja-JP" altLang="en-US" sz="1200" b="0" i="0" baseline="0">
              <a:solidFill>
                <a:schemeClr val="tx1"/>
              </a:solidFill>
              <a:effectLst/>
              <a:latin typeface="+mn-lt"/>
              <a:ea typeface="+mn-ea"/>
              <a:cs typeface="+mn-cs"/>
            </a:rPr>
            <a:t>について</a:t>
          </a:r>
          <a:r>
            <a:rPr kumimoji="1" lang="ja-JP" altLang="ja-JP" sz="1200" b="0" i="0" baseline="0">
              <a:solidFill>
                <a:schemeClr val="tx1"/>
              </a:solidFill>
              <a:effectLst/>
              <a:latin typeface="+mn-lt"/>
              <a:ea typeface="+mn-ea"/>
              <a:cs typeface="+mn-cs"/>
            </a:rPr>
            <a:t>は、</a:t>
          </a:r>
          <a:r>
            <a:rPr kumimoji="1" lang="ja-JP" altLang="en-US" sz="1200" b="0" i="0" baseline="0">
              <a:solidFill>
                <a:schemeClr val="tx1"/>
              </a:solidFill>
              <a:effectLst/>
              <a:latin typeface="+mn-lt"/>
              <a:ea typeface="+mn-ea"/>
              <a:cs typeface="+mn-cs"/>
            </a:rPr>
            <a:t>前年度まで</a:t>
          </a:r>
          <a:r>
            <a:rPr kumimoji="1" lang="ja-JP" altLang="ja-JP" sz="1200" b="0" i="0" baseline="0">
              <a:solidFill>
                <a:schemeClr val="tx1"/>
              </a:solidFill>
              <a:effectLst/>
              <a:latin typeface="+mn-lt"/>
              <a:ea typeface="+mn-ea"/>
              <a:cs typeface="+mn-cs"/>
            </a:rPr>
            <a:t>特別養護老人ホームおとべ荘の改築事業の建設費用として、一般会計より介護保険会計（サービス勘定）に繰出してい</a:t>
          </a:r>
          <a:r>
            <a:rPr kumimoji="1" lang="ja-JP" altLang="en-US" sz="1200" b="0" i="0" baseline="0">
              <a:solidFill>
                <a:schemeClr val="tx1"/>
              </a:solidFill>
              <a:effectLst/>
              <a:latin typeface="+mn-lt"/>
              <a:ea typeface="+mn-ea"/>
              <a:cs typeface="+mn-cs"/>
            </a:rPr>
            <a:t>たが</a:t>
          </a:r>
          <a:r>
            <a:rPr kumimoji="1" lang="ja-JP" altLang="ja-JP" sz="1200" b="0" i="0" baseline="0">
              <a:solidFill>
                <a:schemeClr val="tx1"/>
              </a:solidFill>
              <a:effectLst/>
              <a:latin typeface="+mn-lt"/>
              <a:ea typeface="+mn-ea"/>
              <a:cs typeface="+mn-cs"/>
            </a:rPr>
            <a:t>、</a:t>
          </a:r>
          <a:r>
            <a:rPr kumimoji="1" lang="ja-JP" altLang="en-US" sz="1200" b="0" i="0" baseline="0">
              <a:solidFill>
                <a:schemeClr val="tx1"/>
              </a:solidFill>
              <a:effectLst/>
              <a:latin typeface="+mn-lt"/>
              <a:ea typeface="+mn-ea"/>
              <a:cs typeface="+mn-cs"/>
            </a:rPr>
            <a:t>事業完了に伴い、減少となっているが類似団体平均よりは上回っている</a:t>
          </a:r>
          <a:r>
            <a:rPr kumimoji="1" lang="ja-JP" altLang="ja-JP" sz="1200" b="0" i="0" baseline="0">
              <a:solidFill>
                <a:schemeClr val="tx1"/>
              </a:solidFill>
              <a:effectLst/>
              <a:latin typeface="+mn-lt"/>
              <a:ea typeface="+mn-ea"/>
              <a:cs typeface="+mn-cs"/>
            </a:rPr>
            <a:t>。</a:t>
          </a:r>
          <a:r>
            <a:rPr kumimoji="1" lang="ja-JP" altLang="en-US" sz="1200" b="0" i="0" baseline="0">
              <a:solidFill>
                <a:schemeClr val="tx1"/>
              </a:solidFill>
              <a:effectLst/>
              <a:latin typeface="+mn-lt"/>
              <a:ea typeface="+mn-ea"/>
              <a:cs typeface="+mn-cs"/>
            </a:rPr>
            <a:t>起債償還開始に伴う繰出金が増えるため、再度上昇する見込みである。</a:t>
          </a:r>
          <a:endParaRPr lang="ja-JP" altLang="ja-JP" sz="1600">
            <a:solidFill>
              <a:schemeClr val="tx1"/>
            </a:solidFill>
            <a:effectLst/>
          </a:endParaRPr>
        </a:p>
        <a:p>
          <a:pPr eaLnBrk="1" fontAlgn="auto" latinLnBrk="0" hangingPunct="1"/>
          <a:r>
            <a:rPr kumimoji="1" lang="ja-JP" altLang="ja-JP" sz="1200" b="0" i="0" baseline="0">
              <a:solidFill>
                <a:schemeClr val="tx1"/>
              </a:solidFill>
              <a:effectLst/>
              <a:latin typeface="+mn-lt"/>
              <a:ea typeface="+mn-ea"/>
              <a:cs typeface="+mn-cs"/>
            </a:rPr>
            <a:t>　</a:t>
          </a:r>
          <a:r>
            <a:rPr kumimoji="1" lang="en-US" altLang="ja-JP" sz="1200" b="0" i="0" baseline="0">
              <a:solidFill>
                <a:schemeClr val="tx1"/>
              </a:solidFill>
              <a:effectLst/>
              <a:latin typeface="+mn-lt"/>
              <a:ea typeface="+mn-ea"/>
              <a:cs typeface="+mn-cs"/>
            </a:rPr>
            <a:t> </a:t>
          </a:r>
          <a:r>
            <a:rPr kumimoji="1" lang="ja-JP" altLang="ja-JP" sz="1200" b="0" i="0" baseline="0">
              <a:solidFill>
                <a:schemeClr val="tx1"/>
              </a:solidFill>
              <a:effectLst/>
              <a:latin typeface="+mn-lt"/>
              <a:ea typeface="+mn-ea"/>
              <a:cs typeface="+mn-cs"/>
            </a:rPr>
            <a:t>普通建設事業費は、インフラの整備や</a:t>
          </a:r>
          <a:r>
            <a:rPr kumimoji="1" lang="ja-JP" altLang="en-US" sz="1200" b="0" i="0" baseline="0">
              <a:solidFill>
                <a:schemeClr val="tx1"/>
              </a:solidFill>
              <a:effectLst/>
              <a:latin typeface="+mn-lt"/>
              <a:ea typeface="+mn-ea"/>
              <a:cs typeface="+mn-cs"/>
            </a:rPr>
            <a:t>給食センター移転改築、滝瀬海岸展望公園整備等の</a:t>
          </a:r>
          <a:r>
            <a:rPr kumimoji="1" lang="ja-JP" altLang="ja-JP" sz="1200" b="0" i="0" baseline="0">
              <a:solidFill>
                <a:schemeClr val="tx1"/>
              </a:solidFill>
              <a:effectLst/>
              <a:latin typeface="+mn-lt"/>
              <a:ea typeface="+mn-ea"/>
              <a:cs typeface="+mn-cs"/>
            </a:rPr>
            <a:t>公共施設等の更新整備等により、大幅なコストの増加要因となっている。積立</a:t>
          </a:r>
          <a:r>
            <a:rPr kumimoji="1" lang="ja-JP" altLang="en-US" sz="1200" b="0" i="0" baseline="0">
              <a:solidFill>
                <a:schemeClr val="tx1"/>
              </a:solidFill>
              <a:effectLst/>
              <a:latin typeface="+mn-lt"/>
              <a:ea typeface="+mn-ea"/>
              <a:cs typeface="+mn-cs"/>
            </a:rPr>
            <a:t>てた総額</a:t>
          </a:r>
          <a:r>
            <a:rPr kumimoji="1" lang="ja-JP" altLang="ja-JP" sz="1200" b="0" i="0" baseline="0">
              <a:solidFill>
                <a:schemeClr val="tx1"/>
              </a:solidFill>
              <a:effectLst/>
              <a:latin typeface="+mn-lt"/>
              <a:ea typeface="+mn-ea"/>
              <a:cs typeface="+mn-cs"/>
            </a:rPr>
            <a:t>は、昨年度に比べ減少</a:t>
          </a:r>
          <a:r>
            <a:rPr kumimoji="1" lang="ja-JP" altLang="en-US" sz="1200" b="0" i="0" baseline="0">
              <a:solidFill>
                <a:schemeClr val="tx1"/>
              </a:solidFill>
              <a:effectLst/>
              <a:latin typeface="+mn-lt"/>
              <a:ea typeface="+mn-ea"/>
              <a:cs typeface="+mn-cs"/>
            </a:rPr>
            <a:t>しているが</a:t>
          </a:r>
          <a:r>
            <a:rPr kumimoji="1" lang="ja-JP" altLang="ja-JP" sz="1200" b="0" i="0" baseline="0">
              <a:solidFill>
                <a:schemeClr val="tx1"/>
              </a:solidFill>
              <a:effectLst/>
              <a:latin typeface="+mn-lt"/>
              <a:ea typeface="+mn-ea"/>
              <a:cs typeface="+mn-cs"/>
            </a:rPr>
            <a:t>、</a:t>
          </a:r>
          <a:r>
            <a:rPr kumimoji="1" lang="ja-JP" altLang="en-US" sz="1200" b="0" i="0" baseline="0">
              <a:solidFill>
                <a:schemeClr val="tx1"/>
              </a:solidFill>
              <a:effectLst/>
              <a:latin typeface="+mn-lt"/>
              <a:ea typeface="+mn-ea"/>
              <a:cs typeface="+mn-cs"/>
            </a:rPr>
            <a:t>人口も減少したため</a:t>
          </a:r>
          <a:r>
            <a:rPr kumimoji="1" lang="ja-JP" altLang="ja-JP" sz="1200" b="0" i="0" baseline="0">
              <a:solidFill>
                <a:schemeClr val="tx1"/>
              </a:solidFill>
              <a:effectLst/>
              <a:latin typeface="+mn-lt"/>
              <a:ea typeface="+mn-ea"/>
              <a:cs typeface="+mn-cs"/>
            </a:rPr>
            <a:t>住民一人当たりのコスト</a:t>
          </a:r>
          <a:r>
            <a:rPr kumimoji="1" lang="ja-JP" altLang="en-US" sz="1200" b="0" i="0" baseline="0">
              <a:solidFill>
                <a:schemeClr val="tx1"/>
              </a:solidFill>
              <a:effectLst/>
              <a:latin typeface="+mn-lt"/>
              <a:ea typeface="+mn-ea"/>
              <a:cs typeface="+mn-cs"/>
            </a:rPr>
            <a:t>は増加</a:t>
          </a:r>
          <a:r>
            <a:rPr kumimoji="1" lang="ja-JP" altLang="ja-JP" sz="1200" b="0" i="0" baseline="0">
              <a:solidFill>
                <a:schemeClr val="tx1"/>
              </a:solidFill>
              <a:effectLst/>
              <a:latin typeface="+mn-lt"/>
              <a:ea typeface="+mn-ea"/>
              <a:cs typeface="+mn-cs"/>
            </a:rPr>
            <a:t>している。</a:t>
          </a:r>
          <a:endParaRPr lang="ja-JP" altLang="ja-JP" sz="16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北海道乙部町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3,107
3,074
162.59
5,435,011
5,345,564
87,254
2,589,977
4,358,325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40473</xdr:rowOff>
    </xdr:from>
    <xdr:to>
      <xdr:col>24</xdr:col>
      <xdr:colOff>63500</xdr:colOff>
      <xdr:row>38</xdr:row>
      <xdr:rowOff>60561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55573"/>
          <a:ext cx="838200" cy="2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40473</xdr:rowOff>
    </xdr:from>
    <xdr:to>
      <xdr:col>19</xdr:col>
      <xdr:colOff>177800</xdr:colOff>
      <xdr:row>38</xdr:row>
      <xdr:rowOff>110425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55573"/>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110425</xdr:rowOff>
    </xdr:from>
    <xdr:to>
      <xdr:col>15</xdr:col>
      <xdr:colOff>50800</xdr:colOff>
      <xdr:row>38</xdr:row>
      <xdr:rowOff>134857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25525"/>
          <a:ext cx="889000" cy="2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106467</xdr:rowOff>
    </xdr:from>
    <xdr:to>
      <xdr:col>10</xdr:col>
      <xdr:colOff>114300</xdr:colOff>
      <xdr:row>38</xdr:row>
      <xdr:rowOff>134857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621567"/>
          <a:ext cx="889000" cy="2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144034</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9761</xdr:rowOff>
    </xdr:from>
    <xdr:to>
      <xdr:col>24</xdr:col>
      <xdr:colOff>114300</xdr:colOff>
      <xdr:row>38</xdr:row>
      <xdr:rowOff>111361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2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101631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4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161123</xdr:rowOff>
    </xdr:from>
    <xdr:to>
      <xdr:col>20</xdr:col>
      <xdr:colOff>38100</xdr:colOff>
      <xdr:row>38</xdr:row>
      <xdr:rowOff>91273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0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82400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9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59625</xdr:rowOff>
    </xdr:from>
    <xdr:to>
      <xdr:col>15</xdr:col>
      <xdr:colOff>101600</xdr:colOff>
      <xdr:row>38</xdr:row>
      <xdr:rowOff>161225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152352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6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84057</xdr:rowOff>
    </xdr:from>
    <xdr:to>
      <xdr:col>10</xdr:col>
      <xdr:colOff>165100</xdr:colOff>
      <xdr:row>39</xdr:row>
      <xdr:rowOff>14207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5334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9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55667</xdr:rowOff>
    </xdr:from>
    <xdr:to>
      <xdr:col>6</xdr:col>
      <xdr:colOff>38100</xdr:colOff>
      <xdr:row>38</xdr:row>
      <xdr:rowOff>157267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7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148394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6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158314</xdr:rowOff>
    </xdr:from>
    <xdr:to>
      <xdr:col>24</xdr:col>
      <xdr:colOff>63500</xdr:colOff>
      <xdr:row>57</xdr:row>
      <xdr:rowOff>166241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0964"/>
          <a:ext cx="838200" cy="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137821</xdr:rowOff>
    </xdr:from>
    <xdr:to>
      <xdr:col>19</xdr:col>
      <xdr:colOff>177800</xdr:colOff>
      <xdr:row>57</xdr:row>
      <xdr:rowOff>166241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10471"/>
          <a:ext cx="889000" cy="2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126040</xdr:rowOff>
    </xdr:from>
    <xdr:to>
      <xdr:col>15</xdr:col>
      <xdr:colOff>50800</xdr:colOff>
      <xdr:row>57</xdr:row>
      <xdr:rowOff>137821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98690"/>
          <a:ext cx="8890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126040</xdr:rowOff>
    </xdr:from>
    <xdr:to>
      <xdr:col>10</xdr:col>
      <xdr:colOff>114300</xdr:colOff>
      <xdr:row>57</xdr:row>
      <xdr:rowOff>127213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98690"/>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107514</xdr:rowOff>
    </xdr:from>
    <xdr:to>
      <xdr:col>24</xdr:col>
      <xdr:colOff>114300</xdr:colOff>
      <xdr:row>58</xdr:row>
      <xdr:rowOff>37664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115441</xdr:rowOff>
    </xdr:from>
    <xdr:to>
      <xdr:col>20</xdr:col>
      <xdr:colOff>38100</xdr:colOff>
      <xdr:row>58</xdr:row>
      <xdr:rowOff>45591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36718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87021</xdr:rowOff>
    </xdr:from>
    <xdr:to>
      <xdr:col>15</xdr:col>
      <xdr:colOff>101600</xdr:colOff>
      <xdr:row>58</xdr:row>
      <xdr:rowOff>17171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8298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75240</xdr:rowOff>
    </xdr:from>
    <xdr:to>
      <xdr:col>10</xdr:col>
      <xdr:colOff>165100</xdr:colOff>
      <xdr:row>58</xdr:row>
      <xdr:rowOff>5390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167967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4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76413</xdr:rowOff>
    </xdr:from>
    <xdr:to>
      <xdr:col>6</xdr:col>
      <xdr:colOff>38100</xdr:colOff>
      <xdr:row>58</xdr:row>
      <xdr:rowOff>6563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4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169140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4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74640</xdr:rowOff>
    </xdr:from>
    <xdr:to>
      <xdr:col>24</xdr:col>
      <xdr:colOff>63500</xdr:colOff>
      <xdr:row>78</xdr:row>
      <xdr:rowOff>36235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104840"/>
          <a:ext cx="838200" cy="30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74640</xdr:rowOff>
    </xdr:from>
    <xdr:to>
      <xdr:col>19</xdr:col>
      <xdr:colOff>177800</xdr:colOff>
      <xdr:row>77</xdr:row>
      <xdr:rowOff>98582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04840"/>
          <a:ext cx="889000" cy="19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98582</xdr:rowOff>
    </xdr:from>
    <xdr:to>
      <xdr:col>15</xdr:col>
      <xdr:colOff>50800</xdr:colOff>
      <xdr:row>78</xdr:row>
      <xdr:rowOff>132693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00232"/>
          <a:ext cx="889000" cy="20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132693</xdr:rowOff>
    </xdr:from>
    <xdr:to>
      <xdr:col>10</xdr:col>
      <xdr:colOff>114300</xdr:colOff>
      <xdr:row>79</xdr:row>
      <xdr:rowOff>30232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505793"/>
          <a:ext cx="889000" cy="6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156885</xdr:rowOff>
    </xdr:from>
    <xdr:to>
      <xdr:col>24</xdr:col>
      <xdr:colOff>114300</xdr:colOff>
      <xdr:row>78</xdr:row>
      <xdr:rowOff>87035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135312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3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23840</xdr:rowOff>
    </xdr:from>
    <xdr:to>
      <xdr:col>20</xdr:col>
      <xdr:colOff>38100</xdr:colOff>
      <xdr:row>76</xdr:row>
      <xdr:rowOff>125440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141967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2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47782</xdr:rowOff>
    </xdr:from>
    <xdr:to>
      <xdr:col>15</xdr:col>
      <xdr:colOff>101600</xdr:colOff>
      <xdr:row>77</xdr:row>
      <xdr:rowOff>149382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165909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2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81893</xdr:rowOff>
    </xdr:from>
    <xdr:to>
      <xdr:col>10</xdr:col>
      <xdr:colOff>165100</xdr:colOff>
      <xdr:row>79</xdr:row>
      <xdr:rowOff>12043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3170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4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150882</xdr:rowOff>
    </xdr:from>
    <xdr:to>
      <xdr:col>6</xdr:col>
      <xdr:colOff>38100</xdr:colOff>
      <xdr:row>79</xdr:row>
      <xdr:rowOff>81032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72159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1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141635</xdr:rowOff>
    </xdr:from>
    <xdr:to>
      <xdr:col>24</xdr:col>
      <xdr:colOff>63500</xdr:colOff>
      <xdr:row>97</xdr:row>
      <xdr:rowOff>148889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72285"/>
          <a:ext cx="838200" cy="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106910</xdr:rowOff>
    </xdr:from>
    <xdr:to>
      <xdr:col>19</xdr:col>
      <xdr:colOff>177800</xdr:colOff>
      <xdr:row>97</xdr:row>
      <xdr:rowOff>141635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37560"/>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106910</xdr:rowOff>
    </xdr:from>
    <xdr:to>
      <xdr:col>15</xdr:col>
      <xdr:colOff>50800</xdr:colOff>
      <xdr:row>97</xdr:row>
      <xdr:rowOff>141625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37560"/>
          <a:ext cx="889000" cy="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141625</xdr:rowOff>
    </xdr:from>
    <xdr:to>
      <xdr:col>10</xdr:col>
      <xdr:colOff>114300</xdr:colOff>
      <xdr:row>98</xdr:row>
      <xdr:rowOff>20411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2275"/>
          <a:ext cx="889000" cy="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98089</xdr:rowOff>
    </xdr:from>
    <xdr:to>
      <xdr:col>24</xdr:col>
      <xdr:colOff>114300</xdr:colOff>
      <xdr:row>98</xdr:row>
      <xdr:rowOff>28239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2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76516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90835</xdr:rowOff>
    </xdr:from>
    <xdr:to>
      <xdr:col>20</xdr:col>
      <xdr:colOff>38100</xdr:colOff>
      <xdr:row>98</xdr:row>
      <xdr:rowOff>20985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12112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1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56110</xdr:rowOff>
    </xdr:from>
    <xdr:to>
      <xdr:col>15</xdr:col>
      <xdr:colOff>101600</xdr:colOff>
      <xdr:row>97</xdr:row>
      <xdr:rowOff>157710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148837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7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90825</xdr:rowOff>
    </xdr:from>
    <xdr:to>
      <xdr:col>10</xdr:col>
      <xdr:colOff>165100</xdr:colOff>
      <xdr:row>98</xdr:row>
      <xdr:rowOff>20975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12102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1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141061</xdr:rowOff>
    </xdr:from>
    <xdr:to>
      <xdr:col>6</xdr:col>
      <xdr:colOff>38100</xdr:colOff>
      <xdr:row>98</xdr:row>
      <xdr:rowOff>71211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62338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6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10046</xdr:rowOff>
    </xdr:from>
    <xdr:to>
      <xdr:col>55</xdr:col>
      <xdr:colOff>0</xdr:colOff>
      <xdr:row>39</xdr:row>
      <xdr:rowOff>13665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96596"/>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13665</xdr:rowOff>
    </xdr:from>
    <xdr:to>
      <xdr:col>50</xdr:col>
      <xdr:colOff>114300</xdr:colOff>
      <xdr:row>39</xdr:row>
      <xdr:rowOff>16542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00215"/>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16542</xdr:rowOff>
    </xdr:from>
    <xdr:to>
      <xdr:col>45</xdr:col>
      <xdr:colOff>177800</xdr:colOff>
      <xdr:row>39</xdr:row>
      <xdr:rowOff>26162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03092"/>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26162</xdr:rowOff>
    </xdr:from>
    <xdr:to>
      <xdr:col>41</xdr:col>
      <xdr:colOff>50800</xdr:colOff>
      <xdr:row>39</xdr:row>
      <xdr:rowOff>28296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12712"/>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130696</xdr:rowOff>
    </xdr:from>
    <xdr:to>
      <xdr:col>55</xdr:col>
      <xdr:colOff>50800</xdr:colOff>
      <xdr:row>39</xdr:row>
      <xdr:rowOff>60846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134315</xdr:rowOff>
    </xdr:from>
    <xdr:to>
      <xdr:col>50</xdr:col>
      <xdr:colOff>165100</xdr:colOff>
      <xdr:row>39</xdr:row>
      <xdr:rowOff>64465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55592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74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137192</xdr:rowOff>
    </xdr:from>
    <xdr:to>
      <xdr:col>46</xdr:col>
      <xdr:colOff>38100</xdr:colOff>
      <xdr:row>39</xdr:row>
      <xdr:rowOff>67342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58469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74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146812</xdr:rowOff>
    </xdr:from>
    <xdr:to>
      <xdr:col>41</xdr:col>
      <xdr:colOff>101600</xdr:colOff>
      <xdr:row>39</xdr:row>
      <xdr:rowOff>76962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68089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54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148946</xdr:rowOff>
    </xdr:from>
    <xdr:to>
      <xdr:col>36</xdr:col>
      <xdr:colOff>165100</xdr:colOff>
      <xdr:row>39</xdr:row>
      <xdr:rowOff>79096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70223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56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154871</xdr:rowOff>
    </xdr:from>
    <xdr:to>
      <xdr:col>55</xdr:col>
      <xdr:colOff>0</xdr:colOff>
      <xdr:row>57</xdr:row>
      <xdr:rowOff>161539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27521"/>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161539</xdr:rowOff>
    </xdr:from>
    <xdr:to>
      <xdr:col>50</xdr:col>
      <xdr:colOff>114300</xdr:colOff>
      <xdr:row>58</xdr:row>
      <xdr:rowOff>15237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34189"/>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15237</xdr:rowOff>
    </xdr:from>
    <xdr:to>
      <xdr:col>45</xdr:col>
      <xdr:colOff>177800</xdr:colOff>
      <xdr:row>58</xdr:row>
      <xdr:rowOff>52805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59337"/>
          <a:ext cx="889000" cy="3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39847</xdr:rowOff>
    </xdr:from>
    <xdr:to>
      <xdr:col>41</xdr:col>
      <xdr:colOff>50800</xdr:colOff>
      <xdr:row>58</xdr:row>
      <xdr:rowOff>52805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83947"/>
          <a:ext cx="889000" cy="1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104071</xdr:rowOff>
    </xdr:from>
    <xdr:to>
      <xdr:col>55</xdr:col>
      <xdr:colOff>50800</xdr:colOff>
      <xdr:row>58</xdr:row>
      <xdr:rowOff>34221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126948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110739</xdr:rowOff>
    </xdr:from>
    <xdr:to>
      <xdr:col>50</xdr:col>
      <xdr:colOff>165100</xdr:colOff>
      <xdr:row>58</xdr:row>
      <xdr:rowOff>40889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57416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5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135887</xdr:rowOff>
    </xdr:from>
    <xdr:to>
      <xdr:col>46</xdr:col>
      <xdr:colOff>38100</xdr:colOff>
      <xdr:row>58</xdr:row>
      <xdr:rowOff>66037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57164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0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2005</xdr:rowOff>
    </xdr:from>
    <xdr:to>
      <xdr:col>41</xdr:col>
      <xdr:colOff>101600</xdr:colOff>
      <xdr:row>58</xdr:row>
      <xdr:rowOff>103605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94732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3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160497</xdr:rowOff>
    </xdr:from>
    <xdr:to>
      <xdr:col>36</xdr:col>
      <xdr:colOff>165100</xdr:colOff>
      <xdr:row>58</xdr:row>
      <xdr:rowOff>90647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81774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9052</xdr:rowOff>
    </xdr:from>
    <xdr:to>
      <xdr:col>55</xdr:col>
      <xdr:colOff>0</xdr:colOff>
      <xdr:row>79</xdr:row>
      <xdr:rowOff>16689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3602"/>
          <a:ext cx="8382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16689</xdr:rowOff>
    </xdr:from>
    <xdr:to>
      <xdr:col>50</xdr:col>
      <xdr:colOff>114300</xdr:colOff>
      <xdr:row>79</xdr:row>
      <xdr:rowOff>56552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61239"/>
          <a:ext cx="889000" cy="3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49017</xdr:rowOff>
    </xdr:from>
    <xdr:to>
      <xdr:col>45</xdr:col>
      <xdr:colOff>177800</xdr:colOff>
      <xdr:row>79</xdr:row>
      <xdr:rowOff>56552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93567"/>
          <a:ext cx="889000" cy="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46566</xdr:rowOff>
    </xdr:from>
    <xdr:to>
      <xdr:col>41</xdr:col>
      <xdr:colOff>50800</xdr:colOff>
      <xdr:row>79</xdr:row>
      <xdr:rowOff>49017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91116"/>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96522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129702</xdr:rowOff>
    </xdr:from>
    <xdr:to>
      <xdr:col>55</xdr:col>
      <xdr:colOff>50800</xdr:colOff>
      <xdr:row>79</xdr:row>
      <xdr:rowOff>59852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137339</xdr:rowOff>
    </xdr:from>
    <xdr:to>
      <xdr:col>50</xdr:col>
      <xdr:colOff>165100</xdr:colOff>
      <xdr:row>79</xdr:row>
      <xdr:rowOff>67489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58616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5752</xdr:rowOff>
    </xdr:from>
    <xdr:to>
      <xdr:col>46</xdr:col>
      <xdr:colOff>38100</xdr:colOff>
      <xdr:row>79</xdr:row>
      <xdr:rowOff>107352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5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98479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4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169667</xdr:rowOff>
    </xdr:from>
    <xdr:to>
      <xdr:col>41</xdr:col>
      <xdr:colOff>101600</xdr:colOff>
      <xdr:row>79</xdr:row>
      <xdr:rowOff>99817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90944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167216</xdr:rowOff>
    </xdr:from>
    <xdr:to>
      <xdr:col>36</xdr:col>
      <xdr:colOff>165100</xdr:colOff>
      <xdr:row>79</xdr:row>
      <xdr:rowOff>97366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88493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3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14887</xdr:rowOff>
    </xdr:from>
    <xdr:to>
      <xdr:col>55</xdr:col>
      <xdr:colOff>0</xdr:colOff>
      <xdr:row>98</xdr:row>
      <xdr:rowOff>35920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16987"/>
          <a:ext cx="838200" cy="2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35920</xdr:rowOff>
    </xdr:from>
    <xdr:to>
      <xdr:col>50</xdr:col>
      <xdr:colOff>114300</xdr:colOff>
      <xdr:row>98</xdr:row>
      <xdr:rowOff>47751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8020"/>
          <a:ext cx="889000" cy="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47751</xdr:rowOff>
    </xdr:from>
    <xdr:to>
      <xdr:col>45</xdr:col>
      <xdr:colOff>177800</xdr:colOff>
      <xdr:row>98</xdr:row>
      <xdr:rowOff>72223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49851"/>
          <a:ext cx="8890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67948</xdr:rowOff>
    </xdr:from>
    <xdr:to>
      <xdr:col>41</xdr:col>
      <xdr:colOff>50800</xdr:colOff>
      <xdr:row>98</xdr:row>
      <xdr:rowOff>72223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70048"/>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135537</xdr:rowOff>
    </xdr:from>
    <xdr:to>
      <xdr:col>55</xdr:col>
      <xdr:colOff>50800</xdr:colOff>
      <xdr:row>98</xdr:row>
      <xdr:rowOff>65687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94914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156570</xdr:rowOff>
    </xdr:from>
    <xdr:to>
      <xdr:col>50</xdr:col>
      <xdr:colOff>165100</xdr:colOff>
      <xdr:row>98</xdr:row>
      <xdr:rowOff>86720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103247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6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168401</xdr:rowOff>
    </xdr:from>
    <xdr:to>
      <xdr:col>46</xdr:col>
      <xdr:colOff>38100</xdr:colOff>
      <xdr:row>98</xdr:row>
      <xdr:rowOff>98551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115078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7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21423</xdr:rowOff>
    </xdr:from>
    <xdr:to>
      <xdr:col>41</xdr:col>
      <xdr:colOff>101600</xdr:colOff>
      <xdr:row>98</xdr:row>
      <xdr:rowOff>123023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114150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1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17148</xdr:rowOff>
    </xdr:from>
    <xdr:to>
      <xdr:col>36</xdr:col>
      <xdr:colOff>165100</xdr:colOff>
      <xdr:row>98</xdr:row>
      <xdr:rowOff>118748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135275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91324</xdr:rowOff>
    </xdr:from>
    <xdr:to>
      <xdr:col>85</xdr:col>
      <xdr:colOff>127000</xdr:colOff>
      <xdr:row>37</xdr:row>
      <xdr:rowOff>149629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63524"/>
          <a:ext cx="838200" cy="2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91324</xdr:rowOff>
    </xdr:from>
    <xdr:to>
      <xdr:col>81</xdr:col>
      <xdr:colOff>50800</xdr:colOff>
      <xdr:row>38</xdr:row>
      <xdr:rowOff>38430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63524"/>
          <a:ext cx="889000" cy="29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38430</xdr:rowOff>
    </xdr:from>
    <xdr:to>
      <xdr:col>76</xdr:col>
      <xdr:colOff>114300</xdr:colOff>
      <xdr:row>38</xdr:row>
      <xdr:rowOff>44343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53530"/>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126910</xdr:rowOff>
    </xdr:from>
    <xdr:to>
      <xdr:col>71</xdr:col>
      <xdr:colOff>177800</xdr:colOff>
      <xdr:row>38</xdr:row>
      <xdr:rowOff>44343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99110"/>
          <a:ext cx="889000" cy="26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98829</xdr:rowOff>
    </xdr:from>
    <xdr:to>
      <xdr:col>85</xdr:col>
      <xdr:colOff>177800</xdr:colOff>
      <xdr:row>38</xdr:row>
      <xdr:rowOff>28979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77256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40524</xdr:rowOff>
    </xdr:from>
    <xdr:to>
      <xdr:col>81</xdr:col>
      <xdr:colOff>101600</xdr:colOff>
      <xdr:row>36</xdr:row>
      <xdr:rowOff>142124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158651</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98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159080</xdr:rowOff>
    </xdr:from>
    <xdr:to>
      <xdr:col>76</xdr:col>
      <xdr:colOff>165100</xdr:colOff>
      <xdr:row>38</xdr:row>
      <xdr:rowOff>89230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80357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164993</xdr:rowOff>
    </xdr:from>
    <xdr:to>
      <xdr:col>72</xdr:col>
      <xdr:colOff>38100</xdr:colOff>
      <xdr:row>38</xdr:row>
      <xdr:rowOff>95143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0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86270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76110</xdr:rowOff>
    </xdr:from>
    <xdr:to>
      <xdr:col>67</xdr:col>
      <xdr:colOff>101600</xdr:colOff>
      <xdr:row>37</xdr:row>
      <xdr:rowOff>6260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22787</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602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17818</xdr:rowOff>
    </xdr:from>
    <xdr:to>
      <xdr:col>85</xdr:col>
      <xdr:colOff>127000</xdr:colOff>
      <xdr:row>58</xdr:row>
      <xdr:rowOff>19342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19018"/>
          <a:ext cx="838200" cy="3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19342</xdr:rowOff>
    </xdr:from>
    <xdr:to>
      <xdr:col>81</xdr:col>
      <xdr:colOff>50800</xdr:colOff>
      <xdr:row>58</xdr:row>
      <xdr:rowOff>77378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63442"/>
          <a:ext cx="889000" cy="5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74608</xdr:rowOff>
    </xdr:from>
    <xdr:to>
      <xdr:col>76</xdr:col>
      <xdr:colOff>114300</xdr:colOff>
      <xdr:row>58</xdr:row>
      <xdr:rowOff>77378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10018708"/>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18620</xdr:rowOff>
    </xdr:from>
    <xdr:to>
      <xdr:col>71</xdr:col>
      <xdr:colOff>177800</xdr:colOff>
      <xdr:row>58</xdr:row>
      <xdr:rowOff>74608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62720"/>
          <a:ext cx="889000" cy="5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138468</xdr:rowOff>
    </xdr:from>
    <xdr:to>
      <xdr:col>85</xdr:col>
      <xdr:colOff>177800</xdr:colOff>
      <xdr:row>56</xdr:row>
      <xdr:rowOff>68618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161345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1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139992</xdr:rowOff>
    </xdr:from>
    <xdr:to>
      <xdr:col>81</xdr:col>
      <xdr:colOff>101600</xdr:colOff>
      <xdr:row>58</xdr:row>
      <xdr:rowOff>70142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61269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0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26578</xdr:rowOff>
    </xdr:from>
    <xdr:to>
      <xdr:col>76</xdr:col>
      <xdr:colOff>165100</xdr:colOff>
      <xdr:row>58</xdr:row>
      <xdr:rowOff>128178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119305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23808</xdr:rowOff>
    </xdr:from>
    <xdr:to>
      <xdr:col>72</xdr:col>
      <xdr:colOff>38100</xdr:colOff>
      <xdr:row>58</xdr:row>
      <xdr:rowOff>125408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116535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6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139270</xdr:rowOff>
    </xdr:from>
    <xdr:to>
      <xdr:col>67</xdr:col>
      <xdr:colOff>101600</xdr:colOff>
      <xdr:row>58</xdr:row>
      <xdr:rowOff>69420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60547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1000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33995</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78545"/>
          <a:ext cx="889000" cy="1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33995</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8545"/>
          <a:ext cx="889000" cy="1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154645</xdr:rowOff>
    </xdr:from>
    <xdr:to>
      <xdr:col>76</xdr:col>
      <xdr:colOff>165100</xdr:colOff>
      <xdr:row>79</xdr:row>
      <xdr:rowOff>84795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75922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58741</xdr:rowOff>
    </xdr:from>
    <xdr:to>
      <xdr:col>85</xdr:col>
      <xdr:colOff>127000</xdr:colOff>
      <xdr:row>97</xdr:row>
      <xdr:rowOff>83648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89391"/>
          <a:ext cx="8382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83648</xdr:rowOff>
    </xdr:from>
    <xdr:to>
      <xdr:col>81</xdr:col>
      <xdr:colOff>50800</xdr:colOff>
      <xdr:row>97</xdr:row>
      <xdr:rowOff>108990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14298"/>
          <a:ext cx="8890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87509</xdr:rowOff>
    </xdr:from>
    <xdr:to>
      <xdr:col>76</xdr:col>
      <xdr:colOff>114300</xdr:colOff>
      <xdr:row>97</xdr:row>
      <xdr:rowOff>108990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18159"/>
          <a:ext cx="889000" cy="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87509</xdr:rowOff>
    </xdr:from>
    <xdr:to>
      <xdr:col>71</xdr:col>
      <xdr:colOff>177800</xdr:colOff>
      <xdr:row>97</xdr:row>
      <xdr:rowOff>90677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18159"/>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7941</xdr:rowOff>
    </xdr:from>
    <xdr:to>
      <xdr:col>85</xdr:col>
      <xdr:colOff>177800</xdr:colOff>
      <xdr:row>97</xdr:row>
      <xdr:rowOff>109541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3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157818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1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32848</xdr:rowOff>
    </xdr:from>
    <xdr:to>
      <xdr:col>81</xdr:col>
      <xdr:colOff>101600</xdr:colOff>
      <xdr:row>97</xdr:row>
      <xdr:rowOff>134448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125575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5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58190</xdr:rowOff>
    </xdr:from>
    <xdr:to>
      <xdr:col>76</xdr:col>
      <xdr:colOff>165100</xdr:colOff>
      <xdr:row>97</xdr:row>
      <xdr:rowOff>159790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150917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8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36709</xdr:rowOff>
    </xdr:from>
    <xdr:to>
      <xdr:col>72</xdr:col>
      <xdr:colOff>38100</xdr:colOff>
      <xdr:row>97</xdr:row>
      <xdr:rowOff>138309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154836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4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39877</xdr:rowOff>
    </xdr:from>
    <xdr:to>
      <xdr:col>67</xdr:col>
      <xdr:colOff>101600</xdr:colOff>
      <xdr:row>97</xdr:row>
      <xdr:rowOff>141477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7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158004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4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50" b="0" i="0" baseline="0">
              <a:solidFill>
                <a:schemeClr val="tx1"/>
              </a:solidFill>
              <a:effectLst/>
              <a:latin typeface="+mn-lt"/>
              <a:ea typeface="+mn-ea"/>
              <a:cs typeface="+mn-cs"/>
            </a:rPr>
            <a:t>住民一人当たりコストの目的別比較においては、性質別と同様に、大半が類似団体平均を下回っている状況であるが、類似団体平均を上回っているものは、農林水産業費、</a:t>
          </a:r>
          <a:r>
            <a:rPr kumimoji="1" lang="ja-JP" altLang="en-US" sz="1050" b="0" i="0" baseline="0">
              <a:solidFill>
                <a:schemeClr val="tx1"/>
              </a:solidFill>
              <a:effectLst/>
              <a:latin typeface="+mn-lt"/>
              <a:ea typeface="+mn-ea"/>
              <a:cs typeface="+mn-cs"/>
            </a:rPr>
            <a:t>教育費、</a:t>
          </a:r>
          <a:r>
            <a:rPr kumimoji="1" lang="ja-JP" altLang="ja-JP" sz="1050" b="0" i="0" baseline="0">
              <a:solidFill>
                <a:schemeClr val="tx1"/>
              </a:solidFill>
              <a:effectLst/>
              <a:latin typeface="+mn-lt"/>
              <a:ea typeface="+mn-ea"/>
              <a:cs typeface="+mn-cs"/>
            </a:rPr>
            <a:t>土木費となっている。</a:t>
          </a:r>
          <a:endParaRPr lang="ja-JP" altLang="ja-JP" sz="1200">
            <a:solidFill>
              <a:schemeClr val="tx1"/>
            </a:solidFill>
            <a:effectLst/>
          </a:endParaRPr>
        </a:p>
        <a:p>
          <a:pPr eaLnBrk="1" fontAlgn="auto" latinLnBrk="0" hangingPunct="1"/>
          <a:r>
            <a:rPr kumimoji="1" lang="ja-JP" altLang="ja-JP" sz="1050" b="0" i="0" baseline="0">
              <a:solidFill>
                <a:schemeClr val="tx1"/>
              </a:solidFill>
              <a:effectLst/>
              <a:latin typeface="+mn-lt"/>
              <a:ea typeface="+mn-ea"/>
              <a:cs typeface="+mn-cs"/>
            </a:rPr>
            <a:t>　 </a:t>
          </a:r>
          <a:r>
            <a:rPr kumimoji="1" lang="ja-JP" altLang="en-US" sz="1050" b="0" i="0" baseline="0">
              <a:solidFill>
                <a:schemeClr val="tx1"/>
              </a:solidFill>
              <a:effectLst/>
              <a:latin typeface="+mn-lt"/>
              <a:ea typeface="+mn-ea"/>
              <a:cs typeface="+mn-cs"/>
            </a:rPr>
            <a:t>　</a:t>
          </a:r>
          <a:r>
            <a:rPr kumimoji="1" lang="ja-JP" altLang="ja-JP" sz="1050" b="0" i="0" baseline="0">
              <a:solidFill>
                <a:schemeClr val="tx1"/>
              </a:solidFill>
              <a:effectLst/>
              <a:latin typeface="+mn-lt"/>
              <a:ea typeface="+mn-ea"/>
              <a:cs typeface="+mn-cs"/>
            </a:rPr>
            <a:t>民生費は、特別養護老人ホームおとべ荘の改築事業</a:t>
          </a:r>
          <a:r>
            <a:rPr kumimoji="1" lang="ja-JP" altLang="en-US" sz="1050" b="0" i="0" baseline="0">
              <a:solidFill>
                <a:schemeClr val="tx1"/>
              </a:solidFill>
              <a:effectLst/>
              <a:latin typeface="+mn-lt"/>
              <a:ea typeface="+mn-ea"/>
              <a:cs typeface="+mn-cs"/>
            </a:rPr>
            <a:t>が完了したことから</a:t>
          </a:r>
          <a:r>
            <a:rPr kumimoji="1" lang="ja-JP" altLang="ja-JP" sz="1050" b="0" i="0" baseline="0">
              <a:solidFill>
                <a:schemeClr val="tx1"/>
              </a:solidFill>
              <a:effectLst/>
              <a:latin typeface="+mn-lt"/>
              <a:ea typeface="+mn-ea"/>
              <a:cs typeface="+mn-cs"/>
            </a:rPr>
            <a:t>介護保険会計（サービス勘定）への繰出金</a:t>
          </a:r>
          <a:r>
            <a:rPr kumimoji="1" lang="ja-JP" altLang="en-US" sz="1050" b="0" i="0" baseline="0">
              <a:solidFill>
                <a:schemeClr val="tx1"/>
              </a:solidFill>
              <a:effectLst/>
              <a:latin typeface="+mn-lt"/>
              <a:ea typeface="+mn-ea"/>
              <a:cs typeface="+mn-cs"/>
            </a:rPr>
            <a:t>が減ったことによる減少</a:t>
          </a:r>
          <a:r>
            <a:rPr kumimoji="1" lang="ja-JP" altLang="ja-JP" sz="1050" b="0" i="0" baseline="0">
              <a:solidFill>
                <a:schemeClr val="tx1"/>
              </a:solidFill>
              <a:effectLst/>
              <a:latin typeface="+mn-lt"/>
              <a:ea typeface="+mn-ea"/>
              <a:cs typeface="+mn-cs"/>
            </a:rPr>
            <a:t>となっている。</a:t>
          </a:r>
          <a:endParaRPr lang="ja-JP" altLang="ja-JP" sz="1200">
            <a:solidFill>
              <a:schemeClr val="tx1"/>
            </a:solidFill>
            <a:effectLst/>
          </a:endParaRPr>
        </a:p>
        <a:p>
          <a:pPr eaLnBrk="1" fontAlgn="auto" latinLnBrk="0" hangingPunct="1"/>
          <a:r>
            <a:rPr kumimoji="1" lang="ja-JP" altLang="ja-JP" sz="1050" b="0" i="0" baseline="0">
              <a:solidFill>
                <a:schemeClr val="tx1"/>
              </a:solidFill>
              <a:effectLst/>
              <a:latin typeface="+mn-lt"/>
              <a:ea typeface="+mn-ea"/>
              <a:cs typeface="+mn-cs"/>
            </a:rPr>
            <a:t>　 </a:t>
          </a:r>
          <a:r>
            <a:rPr kumimoji="1" lang="ja-JP" altLang="en-US" sz="1050" b="0" i="0" baseline="0">
              <a:solidFill>
                <a:schemeClr val="tx1"/>
              </a:solidFill>
              <a:effectLst/>
              <a:latin typeface="+mn-lt"/>
              <a:ea typeface="+mn-ea"/>
              <a:cs typeface="+mn-cs"/>
            </a:rPr>
            <a:t>　</a:t>
          </a:r>
          <a:r>
            <a:rPr kumimoji="1" lang="ja-JP" altLang="ja-JP" sz="1050" b="0" i="0" baseline="0">
              <a:solidFill>
                <a:schemeClr val="tx1"/>
              </a:solidFill>
              <a:effectLst/>
              <a:latin typeface="+mn-lt"/>
              <a:ea typeface="+mn-ea"/>
              <a:cs typeface="+mn-cs"/>
            </a:rPr>
            <a:t>農林水産業費は、林道専用道女男沢１号線開設事業</a:t>
          </a:r>
          <a:r>
            <a:rPr kumimoji="1" lang="ja-JP" altLang="en-US" sz="1050" b="0" i="0" baseline="0">
              <a:solidFill>
                <a:schemeClr val="tx1"/>
              </a:solidFill>
              <a:effectLst/>
              <a:latin typeface="+mn-lt"/>
              <a:ea typeface="+mn-ea"/>
              <a:cs typeface="+mn-cs"/>
            </a:rPr>
            <a:t>等</a:t>
          </a:r>
          <a:r>
            <a:rPr kumimoji="1" lang="ja-JP" altLang="ja-JP" sz="1050" b="0" i="0" baseline="0">
              <a:solidFill>
                <a:schemeClr val="tx1"/>
              </a:solidFill>
              <a:effectLst/>
              <a:latin typeface="+mn-lt"/>
              <a:ea typeface="+mn-ea"/>
              <a:cs typeface="+mn-cs"/>
            </a:rPr>
            <a:t>の林道開設事業等</a:t>
          </a:r>
          <a:r>
            <a:rPr kumimoji="1" lang="ja-JP" altLang="en-US" sz="1050" b="0" i="0" baseline="0">
              <a:solidFill>
                <a:schemeClr val="tx1"/>
              </a:solidFill>
              <a:effectLst/>
              <a:latin typeface="+mn-lt"/>
              <a:ea typeface="+mn-ea"/>
              <a:cs typeface="+mn-cs"/>
            </a:rPr>
            <a:t>と、頭首工改修事業、</a:t>
          </a:r>
          <a:r>
            <a:rPr kumimoji="1" lang="en-US" altLang="ja-JP" sz="1050" b="0" i="0" baseline="0">
              <a:solidFill>
                <a:schemeClr val="tx1"/>
              </a:solidFill>
              <a:effectLst/>
              <a:latin typeface="+mn-lt"/>
              <a:ea typeface="+mn-ea"/>
              <a:cs typeface="+mn-cs"/>
            </a:rPr>
            <a:t> </a:t>
          </a:r>
          <a:r>
            <a:rPr kumimoji="1" lang="ja-JP" altLang="ja-JP" sz="1050" b="0" i="0" baseline="0">
              <a:solidFill>
                <a:schemeClr val="tx1"/>
              </a:solidFill>
              <a:effectLst/>
              <a:latin typeface="+mn-lt"/>
              <a:ea typeface="+mn-ea"/>
              <a:cs typeface="+mn-cs"/>
            </a:rPr>
            <a:t>土木費は、緑町４号線改良事業等の町道改良事業や</a:t>
          </a:r>
          <a:r>
            <a:rPr kumimoji="1" lang="ja-JP" altLang="en-US" sz="1050" b="0" i="0" baseline="0">
              <a:solidFill>
                <a:schemeClr val="tx1"/>
              </a:solidFill>
              <a:effectLst/>
              <a:latin typeface="+mn-lt"/>
              <a:ea typeface="+mn-ea"/>
              <a:cs typeface="+mn-cs"/>
            </a:rPr>
            <a:t>橋梁長寿命化事業、</a:t>
          </a:r>
          <a:r>
            <a:rPr kumimoji="1" lang="ja-JP" altLang="ja-JP" sz="1050" b="0" i="0" baseline="0">
              <a:solidFill>
                <a:schemeClr val="tx1"/>
              </a:solidFill>
              <a:effectLst/>
              <a:latin typeface="+mn-lt"/>
              <a:ea typeface="+mn-ea"/>
              <a:cs typeface="+mn-cs"/>
            </a:rPr>
            <a:t>除雪</a:t>
          </a:r>
          <a:r>
            <a:rPr kumimoji="1" lang="ja-JP" altLang="en-US" sz="1050" b="0" i="0" baseline="0">
              <a:solidFill>
                <a:schemeClr val="tx1"/>
              </a:solidFill>
              <a:effectLst/>
              <a:latin typeface="+mn-lt"/>
              <a:ea typeface="+mn-ea"/>
              <a:cs typeface="+mn-cs"/>
            </a:rPr>
            <a:t>費用の大幅増、 教育費は給食センター改築事業が開始されたことによる増が要因となっている。</a:t>
          </a:r>
          <a:endParaRPr kumimoji="1" lang="en-US" altLang="ja-JP" sz="1050" b="0" i="0" baseline="0">
            <a:solidFill>
              <a:schemeClr val="tx1"/>
            </a:solidFill>
            <a:effectLst/>
            <a:latin typeface="+mn-lt"/>
            <a:ea typeface="+mn-ea"/>
            <a:cs typeface="+mn-cs"/>
          </a:endParaRPr>
        </a:p>
        <a:p>
          <a:pPr eaLnBrk="1" fontAlgn="auto" latinLnBrk="0" hangingPunct="1"/>
          <a:r>
            <a:rPr kumimoji="1" lang="en-US" altLang="ja-JP" sz="1050" b="0" i="0" baseline="0">
              <a:solidFill>
                <a:schemeClr val="tx1"/>
              </a:solidFill>
              <a:effectLst/>
              <a:latin typeface="+mn-lt"/>
              <a:ea typeface="+mn-ea"/>
              <a:cs typeface="+mn-cs"/>
            </a:rPr>
            <a:t> </a:t>
          </a:r>
          <a:r>
            <a:rPr kumimoji="1" lang="ja-JP" altLang="ja-JP" sz="1050" b="0" i="0" baseline="0">
              <a:solidFill>
                <a:schemeClr val="tx1"/>
              </a:solidFill>
              <a:effectLst/>
              <a:latin typeface="+mn-lt"/>
              <a:ea typeface="+mn-ea"/>
              <a:cs typeface="+mn-cs"/>
            </a:rPr>
            <a:t>　</a:t>
          </a:r>
          <a:r>
            <a:rPr kumimoji="1" lang="ja-JP" altLang="en-US" sz="1050" b="0" i="0" baseline="0">
              <a:solidFill>
                <a:schemeClr val="tx1"/>
              </a:solidFill>
              <a:effectLst/>
              <a:latin typeface="+mn-lt"/>
              <a:ea typeface="+mn-ea"/>
              <a:cs typeface="+mn-cs"/>
            </a:rPr>
            <a:t>　</a:t>
          </a:r>
          <a:r>
            <a:rPr kumimoji="1" lang="ja-JP" altLang="ja-JP" sz="1050" b="0" i="0" baseline="0">
              <a:solidFill>
                <a:schemeClr val="tx1"/>
              </a:solidFill>
              <a:effectLst/>
              <a:latin typeface="+mn-lt"/>
              <a:ea typeface="+mn-ea"/>
              <a:cs typeface="+mn-cs"/>
            </a:rPr>
            <a:t>公債費は、</a:t>
          </a:r>
          <a:r>
            <a:rPr kumimoji="1" lang="ja-JP" altLang="ja-JP" sz="1100" b="0" i="0" baseline="0">
              <a:solidFill>
                <a:schemeClr val="tx1"/>
              </a:solidFill>
              <a:effectLst/>
              <a:latin typeface="+mn-lt"/>
              <a:ea typeface="+mn-ea"/>
              <a:cs typeface="+mn-cs"/>
            </a:rPr>
            <a:t>類似団体平均を下回っているが、</a:t>
          </a:r>
          <a:r>
            <a:rPr kumimoji="1" lang="ja-JP" altLang="en-US" sz="1050" b="0" i="0" baseline="0">
              <a:solidFill>
                <a:schemeClr val="tx1"/>
              </a:solidFill>
              <a:effectLst/>
              <a:latin typeface="+mn-lt"/>
              <a:ea typeface="+mn-ea"/>
              <a:cs typeface="+mn-cs"/>
            </a:rPr>
            <a:t>３年度の富岡５号線改良事業や、高規格救急自動車購入事業等の償還開始や、人口減少</a:t>
          </a:r>
          <a:r>
            <a:rPr kumimoji="1" lang="ja-JP" altLang="ja-JP" sz="1050" b="0" i="0" baseline="0">
              <a:solidFill>
                <a:schemeClr val="tx1"/>
              </a:solidFill>
              <a:effectLst/>
              <a:latin typeface="+mn-lt"/>
              <a:ea typeface="+mn-ea"/>
              <a:cs typeface="+mn-cs"/>
            </a:rPr>
            <a:t>により</a:t>
          </a:r>
          <a:r>
            <a:rPr kumimoji="1" lang="ja-JP" altLang="ja-JP" sz="1100" b="0" i="0" baseline="0">
              <a:solidFill>
                <a:schemeClr val="tx1"/>
              </a:solidFill>
              <a:effectLst/>
              <a:latin typeface="+mn-lt"/>
              <a:ea typeface="+mn-ea"/>
              <a:cs typeface="+mn-cs"/>
            </a:rPr>
            <a:t>住民一人当たりコストは増加している。</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　　公債費削減のため６年度は</a:t>
          </a:r>
          <a:r>
            <a:rPr kumimoji="1" lang="ja-JP" altLang="ja-JP" sz="1050" b="0" i="0" baseline="0">
              <a:solidFill>
                <a:schemeClr val="tx1"/>
              </a:solidFill>
              <a:effectLst/>
              <a:latin typeface="+mn-lt"/>
              <a:ea typeface="+mn-ea"/>
              <a:cs typeface="+mn-cs"/>
            </a:rPr>
            <a:t>繰上償還</a:t>
          </a:r>
          <a:r>
            <a:rPr kumimoji="1" lang="ja-JP" altLang="en-US" sz="1050" b="0" i="0" baseline="0">
              <a:solidFill>
                <a:schemeClr val="tx1"/>
              </a:solidFill>
              <a:effectLst/>
              <a:latin typeface="+mn-lt"/>
              <a:ea typeface="+mn-ea"/>
              <a:cs typeface="+mn-cs"/>
            </a:rPr>
            <a:t>を行い、類似団体平均よりも</a:t>
          </a:r>
          <a:r>
            <a:rPr kumimoji="1" lang="ja-JP" altLang="ja-JP" sz="1050" b="0" i="0" baseline="0">
              <a:solidFill>
                <a:schemeClr val="tx1"/>
              </a:solidFill>
              <a:effectLst/>
              <a:latin typeface="+mn-lt"/>
              <a:ea typeface="+mn-ea"/>
              <a:cs typeface="+mn-cs"/>
            </a:rPr>
            <a:t>低い水準を維持しているが、</a:t>
          </a:r>
          <a:r>
            <a:rPr kumimoji="1" lang="ja-JP" altLang="en-US" sz="1050" b="0" i="0" baseline="0">
              <a:solidFill>
                <a:schemeClr val="tx1"/>
              </a:solidFill>
              <a:effectLst/>
              <a:latin typeface="+mn-lt"/>
              <a:ea typeface="+mn-ea"/>
              <a:cs typeface="+mn-cs"/>
            </a:rPr>
            <a:t>実質公債費は</a:t>
          </a:r>
          <a:r>
            <a:rPr kumimoji="1" lang="ja-JP" altLang="ja-JP" sz="1050" b="0" i="0" baseline="0">
              <a:solidFill>
                <a:schemeClr val="tx1"/>
              </a:solidFill>
              <a:effectLst/>
              <a:latin typeface="+mn-lt"/>
              <a:ea typeface="+mn-ea"/>
              <a:cs typeface="+mn-cs"/>
            </a:rPr>
            <a:t>６．７％</a:t>
          </a:r>
          <a:r>
            <a:rPr kumimoji="1" lang="ja-JP" altLang="en-US" sz="1050" b="0" i="0" baseline="0">
              <a:solidFill>
                <a:schemeClr val="tx1"/>
              </a:solidFill>
              <a:effectLst/>
              <a:latin typeface="+mn-lt"/>
              <a:ea typeface="+mn-ea"/>
              <a:cs typeface="+mn-cs"/>
            </a:rPr>
            <a:t>から７．０％</a:t>
          </a:r>
          <a:r>
            <a:rPr kumimoji="1" lang="ja-JP" altLang="ja-JP" sz="1050" b="0" i="0" baseline="0">
              <a:solidFill>
                <a:schemeClr val="tx1"/>
              </a:solidFill>
              <a:effectLst/>
              <a:latin typeface="+mn-lt"/>
              <a:ea typeface="+mn-ea"/>
              <a:cs typeface="+mn-cs"/>
            </a:rPr>
            <a:t>へと年々上昇しており、今後も大規模事業による元利償還金の増加や実質公債比率の大幅な上昇が見込まれる</a:t>
          </a:r>
          <a:r>
            <a:rPr kumimoji="1" lang="ja-JP" altLang="en-US" sz="1050" b="0" i="0" baseline="0">
              <a:solidFill>
                <a:schemeClr val="tx1"/>
              </a:solidFill>
              <a:effectLst/>
              <a:latin typeface="+mn-lt"/>
              <a:ea typeface="+mn-ea"/>
              <a:cs typeface="+mn-cs"/>
            </a:rPr>
            <a:t>ため</a:t>
          </a:r>
          <a:r>
            <a:rPr kumimoji="1" lang="ja-JP" altLang="ja-JP" sz="1050" b="0" i="0" baseline="0">
              <a:solidFill>
                <a:schemeClr val="tx1"/>
              </a:solidFill>
              <a:effectLst/>
              <a:latin typeface="+mn-lt"/>
              <a:ea typeface="+mn-ea"/>
              <a:cs typeface="+mn-cs"/>
            </a:rPr>
            <a:t>、引続き、良質な地方債を活用するなど適正な水準の維持に努めていく。</a:t>
          </a:r>
          <a:endParaRPr lang="ja-JP" altLang="ja-JP" sz="12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北海道乙部町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　 財政調整基金残高は、標準財政規模の２０％程度を目安とし、運用益のみ積立していたが、近年は基金取崩し額の状況により、後年の財政の健全化も見据え、元金の積戻しを行っている。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 </a:t>
          </a:r>
          <a:r>
            <a:rPr lang="ja-JP" altLang="ja-JP" sz="1100" b="0" i="0">
              <a:solidFill>
                <a:schemeClr val="tx1"/>
              </a:solidFill>
              <a:effectLst/>
              <a:latin typeface="+mn-lt"/>
              <a:ea typeface="+mn-ea"/>
              <a:cs typeface="+mn-cs"/>
            </a:rPr>
            <a:t>実質収支額については、適正範囲とされる３～５％内となっているため、今後も</a:t>
          </a:r>
          <a:r>
            <a:rPr kumimoji="1" lang="ja-JP" altLang="ja-JP" sz="1100" b="0" i="0" baseline="0">
              <a:solidFill>
                <a:schemeClr val="tx1"/>
              </a:solidFill>
              <a:effectLst/>
              <a:latin typeface="+mn-lt"/>
              <a:ea typeface="+mn-ea"/>
              <a:cs typeface="+mn-cs"/>
            </a:rPr>
            <a:t>適正な財政運営を図るよう今後も努めていく。</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実質単年度収支は、単年度収支の増加や財政調整基金の積立額や取崩し額による影響があり、年度によって変動</a:t>
          </a:r>
          <a:r>
            <a:rPr kumimoji="1" lang="ja-JP" altLang="en-US" sz="1100" b="0" i="0" baseline="0">
              <a:solidFill>
                <a:schemeClr val="tx1"/>
              </a:solidFill>
              <a:effectLst/>
              <a:latin typeface="+mn-lt"/>
              <a:ea typeface="+mn-ea"/>
              <a:cs typeface="+mn-cs"/>
            </a:rPr>
            <a:t>が</a:t>
          </a:r>
          <a:r>
            <a:rPr kumimoji="1" lang="ja-JP" altLang="ja-JP" sz="1100" b="0" i="0" baseline="0">
              <a:solidFill>
                <a:schemeClr val="tx1"/>
              </a:solidFill>
              <a:effectLst/>
              <a:latin typeface="+mn-lt"/>
              <a:ea typeface="+mn-ea"/>
              <a:cs typeface="+mn-cs"/>
            </a:rPr>
            <a:t>ある</a:t>
          </a:r>
          <a:r>
            <a:rPr kumimoji="1" lang="ja-JP" altLang="en-US" sz="1100" b="0" i="0" baseline="0">
              <a:solidFill>
                <a:schemeClr val="tx1"/>
              </a:solidFill>
              <a:effectLst/>
              <a:latin typeface="+mn-lt"/>
              <a:ea typeface="+mn-ea"/>
              <a:cs typeface="+mn-cs"/>
            </a:rPr>
            <a:t>。６年度は繰上償還金があったためプラスだが、</a:t>
          </a:r>
          <a:r>
            <a:rPr kumimoji="1" lang="ja-JP" altLang="ja-JP" sz="1100" b="0" i="0" baseline="0">
              <a:solidFill>
                <a:schemeClr val="tx1"/>
              </a:solidFill>
              <a:effectLst/>
              <a:latin typeface="+mn-lt"/>
              <a:ea typeface="+mn-ea"/>
              <a:cs typeface="+mn-cs"/>
            </a:rPr>
            <a:t>今後も財政の健全化を図り、適正な水準を維持していく。</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北海道乙部町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　全ての会計において、赤字や資金不足は発生しておらず、連結実質赤字比率は発生していない状況である。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病院事業会計については、稼働病床数の向上に努め、改革プランに沿った更なる病院経営の安定性を図る必要がある。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介護保険サービス事業については、おとべ荘建替えにおける事業経費や起債償還額が多額であることから、指定管理委託をしているものの、管理委託料の見直し等を行いながら、利用率（稼働率）の向上にも努めていく必要が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国保会計については、都道府県化された中で、適正な保険料（税）率を設定し、収支の均衡を図っており、</a:t>
          </a:r>
          <a:r>
            <a:rPr kumimoji="1" lang="ja-JP" altLang="en-US" sz="1100" b="0" i="0" baseline="0">
              <a:solidFill>
                <a:schemeClr val="tx1"/>
              </a:solidFill>
              <a:effectLst/>
              <a:latin typeface="+mn-lt"/>
              <a:ea typeface="+mn-ea"/>
              <a:cs typeface="+mn-cs"/>
            </a:rPr>
            <a:t>１２年度の</a:t>
          </a:r>
          <a:r>
            <a:rPr kumimoji="1" lang="ja-JP" altLang="ja-JP" sz="1100" b="0" i="0" baseline="0">
              <a:solidFill>
                <a:schemeClr val="tx1"/>
              </a:solidFill>
              <a:effectLst/>
              <a:latin typeface="+mn-lt"/>
              <a:ea typeface="+mn-ea"/>
              <a:cs typeface="+mn-cs"/>
            </a:rPr>
            <a:t>統一保険料等に向け、適正な運営を進めていく。</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簡易水道事業</a:t>
          </a:r>
          <a:r>
            <a:rPr kumimoji="1" lang="ja-JP" altLang="en-US" sz="1100" b="0" i="0" baseline="0">
              <a:solidFill>
                <a:schemeClr val="tx1"/>
              </a:solidFill>
              <a:effectLst/>
              <a:latin typeface="+mn-lt"/>
              <a:ea typeface="+mn-ea"/>
              <a:cs typeface="+mn-cs"/>
            </a:rPr>
            <a:t>会計</a:t>
          </a:r>
          <a:r>
            <a:rPr kumimoji="1" lang="ja-JP" altLang="ja-JP" sz="1100" b="0" i="0" baseline="0">
              <a:solidFill>
                <a:schemeClr val="tx1"/>
              </a:solidFill>
              <a:effectLst/>
              <a:latin typeface="+mn-lt"/>
              <a:ea typeface="+mn-ea"/>
              <a:cs typeface="+mn-cs"/>
            </a:rPr>
            <a:t>については、導水管の更新等によるインフラ整備費用が今後も継続するため、料金改定等も検討しながら、なお一層の適正な運営管理を図っていく必要がある。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a:t>
          </a:r>
          <a:r>
            <a:rPr kumimoji="1" lang="en-US" altLang="ja-JP"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下水道事業</a:t>
          </a:r>
          <a:r>
            <a:rPr kumimoji="1" lang="ja-JP" altLang="en-US" sz="1100" b="0" i="0" baseline="0">
              <a:solidFill>
                <a:schemeClr val="tx1"/>
              </a:solidFill>
              <a:effectLst/>
              <a:latin typeface="+mn-lt"/>
              <a:ea typeface="+mn-ea"/>
              <a:cs typeface="+mn-cs"/>
            </a:rPr>
            <a:t>会計</a:t>
          </a:r>
          <a:r>
            <a:rPr kumimoji="1" lang="ja-JP" altLang="ja-JP" sz="1100" b="0" i="0" baseline="0">
              <a:solidFill>
                <a:schemeClr val="tx1"/>
              </a:solidFill>
              <a:effectLst/>
              <a:latin typeface="+mn-lt"/>
              <a:ea typeface="+mn-ea"/>
              <a:cs typeface="+mn-cs"/>
            </a:rPr>
            <a:t>については、ストックマネジメント計画よる浄化センターの更新事業が引続き</a:t>
          </a:r>
          <a:r>
            <a:rPr kumimoji="1" lang="ja-JP" altLang="en-US" sz="1100" b="0" i="0" baseline="0">
              <a:solidFill>
                <a:schemeClr val="tx1"/>
              </a:solidFill>
              <a:effectLst/>
              <a:latin typeface="+mn-lt"/>
              <a:ea typeface="+mn-ea"/>
              <a:cs typeface="+mn-cs"/>
            </a:rPr>
            <a:t>あるため</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簡易水道事業会計と同様に料金改定等も検討し、</a:t>
          </a:r>
          <a:r>
            <a:rPr kumimoji="1" lang="ja-JP" altLang="ja-JP" sz="1100" b="0" i="0" baseline="0">
              <a:solidFill>
                <a:schemeClr val="tx1"/>
              </a:solidFill>
              <a:effectLst/>
              <a:latin typeface="+mn-lt"/>
              <a:ea typeface="+mn-ea"/>
              <a:cs typeface="+mn-cs"/>
            </a:rPr>
            <a:t>更なる経営の健全化を図っていく。</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6" sqref="B6:K8"/>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5435011</v>
      </c>
      <c r="BO4" s="371"/>
      <c r="BP4" s="371"/>
      <c r="BQ4" s="371"/>
      <c r="BR4" s="371"/>
      <c r="BS4" s="371"/>
      <c r="BT4" s="371"/>
      <c r="BU4" s="372"/>
      <c r="BV4" s="370">
        <v>5502760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3.4</v>
      </c>
      <c r="CU4" s="377"/>
      <c r="CV4" s="377"/>
      <c r="CW4" s="377"/>
      <c r="CX4" s="377"/>
      <c r="CY4" s="377"/>
      <c r="CZ4" s="377"/>
      <c r="DA4" s="378"/>
      <c r="DB4" s="376">
        <v>3.8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5345564</v>
      </c>
      <c r="BO5" s="408"/>
      <c r="BP5" s="408"/>
      <c r="BQ5" s="408"/>
      <c r="BR5" s="408"/>
      <c r="BS5" s="408"/>
      <c r="BT5" s="408"/>
      <c r="BU5" s="409"/>
      <c r="BV5" s="407">
        <v>5365019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69.5</v>
      </c>
      <c r="CU5" s="405"/>
      <c r="CV5" s="405"/>
      <c r="CW5" s="405"/>
      <c r="CX5" s="405"/>
      <c r="CY5" s="405"/>
      <c r="CZ5" s="405"/>
      <c r="DA5" s="406"/>
      <c r="DB5" s="404">
        <v>68.099999999999994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89447</v>
      </c>
      <c r="BO6" s="408"/>
      <c r="BP6" s="408"/>
      <c r="BQ6" s="408"/>
      <c r="BR6" s="408"/>
      <c r="BS6" s="408"/>
      <c r="BT6" s="408"/>
      <c r="BU6" s="409"/>
      <c r="BV6" s="407">
        <v>137741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69.7</v>
      </c>
      <c r="CU6" s="445"/>
      <c r="CV6" s="445"/>
      <c r="CW6" s="445"/>
      <c r="CX6" s="445"/>
      <c r="CY6" s="445"/>
      <c r="CZ6" s="445"/>
      <c r="DA6" s="446"/>
      <c r="DB6" s="444">
        <v>68.400000000000006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2193</v>
      </c>
      <c r="BO7" s="408"/>
      <c r="BP7" s="408"/>
      <c r="BQ7" s="408"/>
      <c r="BR7" s="408"/>
      <c r="BS7" s="408"/>
      <c r="BT7" s="408"/>
      <c r="BU7" s="409"/>
      <c r="BV7" s="407">
        <v>40391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2589977</v>
      </c>
      <c r="CU7" s="408"/>
      <c r="CV7" s="408"/>
      <c r="CW7" s="408"/>
      <c r="CX7" s="408"/>
      <c r="CY7" s="408"/>
      <c r="CZ7" s="408"/>
      <c r="DA7" s="409"/>
      <c r="DB7" s="407">
        <v>2549365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87254</v>
      </c>
      <c r="BO8" s="408"/>
      <c r="BP8" s="408"/>
      <c r="BQ8" s="408"/>
      <c r="BR8" s="408"/>
      <c r="BS8" s="408"/>
      <c r="BT8" s="408"/>
      <c r="BU8" s="409"/>
      <c r="BV8" s="407">
        <v>97350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0.14000000000000001</v>
      </c>
      <c r="CU8" s="448"/>
      <c r="CV8" s="448"/>
      <c r="CW8" s="448"/>
      <c r="CX8" s="448"/>
      <c r="CY8" s="448"/>
      <c r="CZ8" s="448"/>
      <c r="DA8" s="449"/>
      <c r="DB8" s="447">
        <v>0.13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3403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-10096</v>
      </c>
      <c r="BO9" s="408"/>
      <c r="BP9" s="408"/>
      <c r="BQ9" s="408"/>
      <c r="BR9" s="408"/>
      <c r="BS9" s="408"/>
      <c r="BT9" s="408"/>
      <c r="BU9" s="409"/>
      <c r="BV9" s="407">
        <v>-843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15.9</v>
      </c>
      <c r="CU9" s="405"/>
      <c r="CV9" s="405"/>
      <c r="CW9" s="405"/>
      <c r="CX9" s="405"/>
      <c r="CY9" s="405"/>
      <c r="CZ9" s="405"/>
      <c r="DA9" s="406"/>
      <c r="DB9" s="404">
        <v>15.4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3906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48476</v>
      </c>
      <c r="BO10" s="408"/>
      <c r="BP10" s="408"/>
      <c r="BQ10" s="408"/>
      <c r="BR10" s="408"/>
      <c r="BS10" s="408"/>
      <c r="BT10" s="408"/>
      <c r="BU10" s="409"/>
      <c r="BV10" s="407">
        <v>36135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58545</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3107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48155</v>
      </c>
      <c r="BO12" s="408"/>
      <c r="BP12" s="408"/>
      <c r="BQ12" s="408"/>
      <c r="BR12" s="408"/>
      <c r="BS12" s="408"/>
      <c r="BT12" s="408"/>
      <c r="BU12" s="409"/>
      <c r="BV12" s="407">
        <v>36073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3074</v>
      </c>
      <c r="S13" s="492"/>
      <c r="T13" s="492"/>
      <c r="U13" s="492"/>
      <c r="V13" s="493"/>
      <c r="W13" s="423" t="s">
        <v>131</v>
      </c>
      <c r="X13" s="424"/>
      <c r="Y13" s="424"/>
      <c r="Z13" s="424"/>
      <c r="AA13" s="424"/>
      <c r="AB13" s="414"/>
      <c r="AC13" s="458">
        <v>161</v>
      </c>
      <c r="AD13" s="459"/>
      <c r="AE13" s="459"/>
      <c r="AF13" s="459"/>
      <c r="AG13" s="501"/>
      <c r="AH13" s="458">
        <v>275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48770</v>
      </c>
      <c r="BO13" s="408"/>
      <c r="BP13" s="408"/>
      <c r="BQ13" s="408"/>
      <c r="BR13" s="408"/>
      <c r="BS13" s="408"/>
      <c r="BT13" s="408"/>
      <c r="BU13" s="409"/>
      <c r="BV13" s="407">
        <v>-781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6.7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3249</v>
      </c>
      <c r="S14" s="492"/>
      <c r="T14" s="492"/>
      <c r="U14" s="492"/>
      <c r="V14" s="493"/>
      <c r="W14" s="397"/>
      <c r="X14" s="398"/>
      <c r="Y14" s="398"/>
      <c r="Z14" s="398"/>
      <c r="AA14" s="398"/>
      <c r="AB14" s="387"/>
      <c r="AC14" s="494">
        <v>10.3</v>
      </c>
      <c r="AD14" s="495"/>
      <c r="AE14" s="495"/>
      <c r="AF14" s="495"/>
      <c r="AG14" s="496"/>
      <c r="AH14" s="494">
        <v>15.7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3216</v>
      </c>
      <c r="S15" s="492"/>
      <c r="T15" s="492"/>
      <c r="U15" s="492"/>
      <c r="V15" s="493"/>
      <c r="W15" s="423" t="s">
        <v>137</v>
      </c>
      <c r="X15" s="424"/>
      <c r="Y15" s="424"/>
      <c r="Z15" s="424"/>
      <c r="AA15" s="424"/>
      <c r="AB15" s="414"/>
      <c r="AC15" s="458">
        <v>457</v>
      </c>
      <c r="AD15" s="459"/>
      <c r="AE15" s="459"/>
      <c r="AF15" s="459"/>
      <c r="AG15" s="501"/>
      <c r="AH15" s="458">
        <v>489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365727</v>
      </c>
      <c r="BO15" s="371"/>
      <c r="BP15" s="371"/>
      <c r="BQ15" s="371"/>
      <c r="BR15" s="371"/>
      <c r="BS15" s="371"/>
      <c r="BT15" s="371"/>
      <c r="BU15" s="372"/>
      <c r="BV15" s="370">
        <v>348964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29.3</v>
      </c>
      <c r="AD16" s="495"/>
      <c r="AE16" s="495"/>
      <c r="AF16" s="495"/>
      <c r="AG16" s="496"/>
      <c r="AH16" s="494">
        <v>27.8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2501575</v>
      </c>
      <c r="BO16" s="408"/>
      <c r="BP16" s="408"/>
      <c r="BQ16" s="408"/>
      <c r="BR16" s="408"/>
      <c r="BS16" s="408"/>
      <c r="BT16" s="408"/>
      <c r="BU16" s="409"/>
      <c r="BV16" s="407">
        <v>2464163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940</v>
      </c>
      <c r="AD17" s="459"/>
      <c r="AE17" s="459"/>
      <c r="AF17" s="459"/>
      <c r="AG17" s="501"/>
      <c r="AH17" s="458">
        <v>993</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447521</v>
      </c>
      <c r="BO17" s="408"/>
      <c r="BP17" s="408"/>
      <c r="BQ17" s="408"/>
      <c r="BR17" s="408"/>
      <c r="BS17" s="408"/>
      <c r="BT17" s="408"/>
      <c r="BU17" s="409"/>
      <c r="BV17" s="407">
        <v>424969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146</v>
      </c>
      <c r="C18" s="450"/>
      <c r="D18" s="450"/>
      <c r="E18" s="533"/>
      <c r="F18" s="533"/>
      <c r="G18" s="533"/>
      <c r="H18" s="533"/>
      <c r="I18" s="533"/>
      <c r="J18" s="533"/>
      <c r="K18" s="533"/>
      <c r="L18" s="534">
        <v>162.59</v>
      </c>
      <c r="M18" s="534"/>
      <c r="N18" s="534"/>
      <c r="O18" s="534"/>
      <c r="P18" s="534"/>
      <c r="Q18" s="534"/>
      <c r="R18" s="535"/>
      <c r="S18" s="535"/>
      <c r="T18" s="535"/>
      <c r="U18" s="535"/>
      <c r="V18" s="536"/>
      <c r="W18" s="425"/>
      <c r="X18" s="426"/>
      <c r="Y18" s="426"/>
      <c r="Z18" s="426"/>
      <c r="AA18" s="426"/>
      <c r="AB18" s="417"/>
      <c r="AC18" s="537">
        <v>60.3</v>
      </c>
      <c r="AD18" s="538"/>
      <c r="AE18" s="538"/>
      <c r="AF18" s="538"/>
      <c r="AG18" s="539"/>
      <c r="AH18" s="537">
        <v>56.5</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1822436</v>
      </c>
      <c r="BO18" s="408"/>
      <c r="BP18" s="408"/>
      <c r="BQ18" s="408"/>
      <c r="BR18" s="408"/>
      <c r="BS18" s="408"/>
      <c r="BT18" s="408"/>
      <c r="BU18" s="409"/>
      <c r="BV18" s="407">
        <v>1755973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148</v>
      </c>
      <c r="C19" s="450"/>
      <c r="D19" s="450"/>
      <c r="E19" s="533"/>
      <c r="F19" s="533"/>
      <c r="G19" s="533"/>
      <c r="H19" s="533"/>
      <c r="I19" s="533"/>
      <c r="J19" s="533"/>
      <c r="K19" s="533"/>
      <c r="L19" s="541">
        <v>21</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3258291</v>
      </c>
      <c r="BO19" s="408"/>
      <c r="BP19" s="408"/>
      <c r="BQ19" s="408"/>
      <c r="BR19" s="408"/>
      <c r="BS19" s="408"/>
      <c r="BT19" s="408"/>
      <c r="BU19" s="409"/>
      <c r="BV19" s="407">
        <v>3186866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150</v>
      </c>
      <c r="C20" s="450"/>
      <c r="D20" s="450"/>
      <c r="E20" s="533"/>
      <c r="F20" s="533"/>
      <c r="G20" s="533"/>
      <c r="H20" s="533"/>
      <c r="I20" s="533"/>
      <c r="J20" s="533"/>
      <c r="K20" s="533"/>
      <c r="L20" s="541">
        <v>1597</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4358325</v>
      </c>
      <c r="BO22" s="371"/>
      <c r="BP22" s="371"/>
      <c r="BQ22" s="371"/>
      <c r="BR22" s="371"/>
      <c r="BS22" s="371"/>
      <c r="BT22" s="371"/>
      <c r="BU22" s="372"/>
      <c r="BV22" s="370">
        <v>4055060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3632159</v>
      </c>
      <c r="BO23" s="408"/>
      <c r="BP23" s="408"/>
      <c r="BQ23" s="408"/>
      <c r="BR23" s="408"/>
      <c r="BS23" s="408"/>
      <c r="BT23" s="408"/>
      <c r="BU23" s="409"/>
      <c r="BV23" s="407">
        <v>3250020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7500</v>
      </c>
      <c r="R24" s="459"/>
      <c r="S24" s="459"/>
      <c r="T24" s="459"/>
      <c r="U24" s="459"/>
      <c r="V24" s="501"/>
      <c r="W24" s="553"/>
      <c r="X24" s="554"/>
      <c r="Y24" s="555"/>
      <c r="Z24" s="457" t="s">
        <v>161</v>
      </c>
      <c r="AA24" s="437"/>
      <c r="AB24" s="437"/>
      <c r="AC24" s="437"/>
      <c r="AD24" s="437"/>
      <c r="AE24" s="437"/>
      <c r="AF24" s="437"/>
      <c r="AG24" s="438"/>
      <c r="AH24" s="458">
        <v>64</v>
      </c>
      <c r="AI24" s="459"/>
      <c r="AJ24" s="459"/>
      <c r="AK24" s="459"/>
      <c r="AL24" s="501"/>
      <c r="AM24" s="458">
        <v>187072</v>
      </c>
      <c r="AN24" s="459"/>
      <c r="AO24" s="459"/>
      <c r="AP24" s="459"/>
      <c r="AQ24" s="459"/>
      <c r="AR24" s="501"/>
      <c r="AS24" s="458">
        <v>2923</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4105612</v>
      </c>
      <c r="BO24" s="408"/>
      <c r="BP24" s="408"/>
      <c r="BQ24" s="408"/>
      <c r="BR24" s="408"/>
      <c r="BS24" s="408"/>
      <c r="BT24" s="408"/>
      <c r="BU24" s="409"/>
      <c r="BV24" s="407">
        <v>3672392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6150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30140</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5750</v>
      </c>
      <c r="R26" s="459"/>
      <c r="S26" s="459"/>
      <c r="T26" s="459"/>
      <c r="U26" s="459"/>
      <c r="V26" s="501"/>
      <c r="W26" s="553"/>
      <c r="X26" s="554"/>
      <c r="Y26" s="555"/>
      <c r="Z26" s="457" t="s">
        <v>167</v>
      </c>
      <c r="AA26" s="559"/>
      <c r="AB26" s="559"/>
      <c r="AC26" s="559"/>
      <c r="AD26" s="559"/>
      <c r="AE26" s="559"/>
      <c r="AF26" s="559"/>
      <c r="AG26" s="560"/>
      <c r="AH26" s="458">
        <v>1</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2320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214261</v>
      </c>
      <c r="BO27" s="530"/>
      <c r="BP27" s="530"/>
      <c r="BQ27" s="530"/>
      <c r="BR27" s="530"/>
      <c r="BS27" s="530"/>
      <c r="BT27" s="530"/>
      <c r="BU27" s="531"/>
      <c r="BV27" s="529">
        <v>214227</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1930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499757</v>
      </c>
      <c r="BO28" s="371"/>
      <c r="BP28" s="371"/>
      <c r="BQ28" s="371"/>
      <c r="BR28" s="371"/>
      <c r="BS28" s="371"/>
      <c r="BT28" s="371"/>
      <c r="BU28" s="372"/>
      <c r="BV28" s="370">
        <v>499436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7</v>
      </c>
      <c r="M29" s="459"/>
      <c r="N29" s="459"/>
      <c r="O29" s="459"/>
      <c r="P29" s="501"/>
      <c r="Q29" s="458">
        <v>1700</v>
      </c>
      <c r="R29" s="459"/>
      <c r="S29" s="459"/>
      <c r="T29" s="459"/>
      <c r="U29" s="459"/>
      <c r="V29" s="501"/>
      <c r="W29" s="556"/>
      <c r="X29" s="557"/>
      <c r="Y29" s="558"/>
      <c r="Z29" s="457" t="s">
        <v>177</v>
      </c>
      <c r="AA29" s="437"/>
      <c r="AB29" s="437"/>
      <c r="AC29" s="437"/>
      <c r="AD29" s="437"/>
      <c r="AE29" s="437"/>
      <c r="AF29" s="437"/>
      <c r="AG29" s="438"/>
      <c r="AH29" s="458">
        <v>64</v>
      </c>
      <c r="AI29" s="459"/>
      <c r="AJ29" s="459"/>
      <c r="AK29" s="459"/>
      <c r="AL29" s="501"/>
      <c r="AM29" s="458">
        <v>187072</v>
      </c>
      <c r="AN29" s="459"/>
      <c r="AO29" s="459"/>
      <c r="AP29" s="459"/>
      <c r="AQ29" s="459"/>
      <c r="AR29" s="501"/>
      <c r="AS29" s="458">
        <v>2923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2150122</v>
      </c>
      <c r="BO29" s="408"/>
      <c r="BP29" s="408"/>
      <c r="BQ29" s="408"/>
      <c r="BR29" s="408"/>
      <c r="BS29" s="408"/>
      <c r="BT29" s="408"/>
      <c r="BU29" s="409"/>
      <c r="BV29" s="407">
        <v>2196799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95.1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3171751</v>
      </c>
      <c r="BO30" s="530"/>
      <c r="BP30" s="530"/>
      <c r="BQ30" s="530"/>
      <c r="BR30" s="530"/>
      <c r="BS30" s="530"/>
      <c r="BT30" s="530"/>
      <c r="BU30" s="531"/>
      <c r="BV30" s="529">
        <v>3118652</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国民健康保険病院事業会計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南部桧山衛生処理組合</v>
      </c>
      <c r="BZ34" s="598"/>
      <c r="CA34" s="598"/>
      <c r="CB34" s="598"/>
      <c r="CC34" s="598"/>
      <c r="CD34" s="598"/>
      <c r="CE34" s="598"/>
      <c r="CF34" s="598"/>
      <c r="CG34" s="598"/>
      <c r="CH34" s="598"/>
      <c r="CI34" s="598"/>
      <c r="CJ34" s="598"/>
      <c r="CK34" s="598"/>
      <c r="CL34" s="598"/>
      <c r="CM34" s="598"/>
      <c r="CN34" s="169"/>
      <c r="CO34" s="597">
        <f>IF(CQ34="","",MAX(C34:D43,U34:V43,AM34:AN43,BE34:BF43,BW34:BX43)+1)</f>
        <v>12</v>
      </c>
      <c r="CP34" s="597"/>
      <c r="CQ34" s="598" t="str">
        <f>IF('各会計、関係団体の財政状況及び健全化判断比率'!BS7="","",'各会計、関係団体の財政状況及び健全化判断比率'!BS7)</f>
        <v>乙部振興公社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檜山広域行政組合</v>
      </c>
      <c r="BZ35" s="598"/>
      <c r="CA35" s="598"/>
      <c r="CB35" s="598"/>
      <c r="CC35" s="598"/>
      <c r="CD35" s="598"/>
      <c r="CE35" s="598"/>
      <c r="CF35" s="598"/>
      <c r="CG35" s="598"/>
      <c r="CH35" s="598"/>
      <c r="CI35" s="598"/>
      <c r="CJ35" s="598"/>
      <c r="CK35" s="598"/>
      <c r="CL35" s="598"/>
      <c r="CM35" s="598"/>
      <c r="CN35" s="169"/>
      <c r="CO35" s="597">
        <f t="shared" ref="CO35:CO43" si="3">IF(CQ35="","",CO34+1)</f>
        <v>13</v>
      </c>
      <c r="CP35" s="597"/>
      <c r="CQ35" s="598" t="str">
        <f>IF('各会計、関係団体の財政状況及び健全化判断比率'!BS8="","",'各会計、関係団体の財政状況及び健全化判断比率'!BS8)</f>
        <v>乙部観光</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渡島・檜山地方税滞納整理機構</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介護保険特別会計（サービス事業勘定）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qxL8CKQTagP15szu2scTDuErKiLHl9uzKm8YWACQzMHP7rHyacSVQS2ORzRmPW238oV5Wvm3+8wOk53tJasZg==" saltValue="kSBO4LIKcN6WMfPFGEI/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L6" sqref="L6:V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8.84</v>
      </c>
      <c r="G34" s="33">
        <v>10.9</v>
      </c>
      <c r="H34" s="33">
        <v>15.03</v>
      </c>
      <c r="I34" s="33">
        <v>16.149999999999999</v>
      </c>
      <c r="J34" s="34">
        <v>14.39</v>
      </c>
      <c r="K34" s="22"/>
      <c r="L34" s="22"/>
      <c r="M34" s="22"/>
      <c r="N34" s="22"/>
      <c r="O34" s="22"/>
      <c r="P34" s="22"/>
    </row>
    <row r="35" spans="1:16" ht="39" customHeight="1" x14ac:dyDescent="0.2">
      <c r="A35" s="22"/>
      <c r="B35" s="35"/>
      <c r="C35" s="1145" t="s">
        <v>534</v>
      </c>
      <c r="D35" s="1146"/>
      <c r="E35" s="1147"/>
      <c r="F35" s="36" t="s">
        <v>488</v>
      </c>
      <c r="G35" s="37" t="s">
        <v>488</v>
      </c>
      <c r="H35" s="37" t="s">
        <v>488</v>
      </c>
      <c r="I35" s="37" t="s">
        <v>488</v>
      </c>
      <c r="J35" s="38">
        <v>5.15</v>
      </c>
      <c r="K35" s="22"/>
      <c r="L35" s="22"/>
      <c r="M35" s="22"/>
      <c r="N35" s="22"/>
      <c r="O35" s="22"/>
      <c r="P35" s="22"/>
    </row>
    <row r="36" spans="1:16" ht="39" customHeight="1" x14ac:dyDescent="0.2">
      <c r="A36" s="22"/>
      <c r="B36" s="35"/>
      <c r="C36" s="1145" t="s">
        <v>535</v>
      </c>
      <c r="D36" s="1146"/>
      <c r="E36" s="1147"/>
      <c r="F36" s="36">
        <v>3.71</v>
      </c>
      <c r="G36" s="37">
        <v>3.99</v>
      </c>
      <c r="H36" s="37">
        <v>3.86</v>
      </c>
      <c r="I36" s="37">
        <v>3.81</v>
      </c>
      <c r="J36" s="38">
        <v>3.36</v>
      </c>
      <c r="K36" s="22"/>
      <c r="L36" s="22"/>
      <c r="M36" s="22"/>
      <c r="N36" s="22"/>
      <c r="O36" s="22"/>
      <c r="P36" s="22"/>
    </row>
    <row r="37" spans="1:16" ht="39" customHeight="1" x14ac:dyDescent="0.2">
      <c r="A37" s="22"/>
      <c r="B37" s="35"/>
      <c r="C37" s="1145" t="s">
        <v>536</v>
      </c>
      <c r="D37" s="1146"/>
      <c r="E37" s="1147"/>
      <c r="F37" s="36" t="s">
        <v>488</v>
      </c>
      <c r="G37" s="37" t="s">
        <v>488</v>
      </c>
      <c r="H37" s="37" t="s">
        <v>488</v>
      </c>
      <c r="I37" s="37" t="s">
        <v>488</v>
      </c>
      <c r="J37" s="38">
        <v>1.17</v>
      </c>
      <c r="K37" s="22"/>
      <c r="L37" s="22"/>
      <c r="M37" s="22"/>
      <c r="N37" s="22"/>
      <c r="O37" s="22"/>
      <c r="P37" s="22"/>
    </row>
    <row r="38" spans="1:16" ht="39" customHeight="1" x14ac:dyDescent="0.2">
      <c r="A38" s="22"/>
      <c r="B38" s="35"/>
      <c r="C38" s="1145" t="s">
        <v>537</v>
      </c>
      <c r="D38" s="1146"/>
      <c r="E38" s="1147"/>
      <c r="F38" s="36">
        <v>0.82</v>
      </c>
      <c r="G38" s="37">
        <v>0.55000000000000004</v>
      </c>
      <c r="H38" s="37">
        <v>0.38</v>
      </c>
      <c r="I38" s="37">
        <v>0.22</v>
      </c>
      <c r="J38" s="38">
        <v>0.72</v>
      </c>
      <c r="K38" s="22"/>
      <c r="L38" s="22"/>
      <c r="M38" s="22"/>
      <c r="N38" s="22"/>
      <c r="O38" s="22"/>
      <c r="P38" s="22"/>
    </row>
    <row r="39" spans="1:16" ht="39" customHeight="1" x14ac:dyDescent="0.2">
      <c r="A39" s="22"/>
      <c r="B39" s="35"/>
      <c r="C39" s="1145" t="s">
        <v>538</v>
      </c>
      <c r="D39" s="1146"/>
      <c r="E39" s="1147"/>
      <c r="F39" s="36">
        <v>0.74</v>
      </c>
      <c r="G39" s="37">
        <v>0.88</v>
      </c>
      <c r="H39" s="37">
        <v>0.65</v>
      </c>
      <c r="I39" s="37">
        <v>0.28999999999999998</v>
      </c>
      <c r="J39" s="38">
        <v>0.65</v>
      </c>
      <c r="K39" s="22"/>
      <c r="L39" s="22"/>
      <c r="M39" s="22"/>
      <c r="N39" s="22"/>
      <c r="O39" s="22"/>
      <c r="P39" s="22"/>
    </row>
    <row r="40" spans="1:16" ht="39" customHeight="1" x14ac:dyDescent="0.2">
      <c r="A40" s="22"/>
      <c r="B40" s="35"/>
      <c r="C40" s="1145" t="s">
        <v>539</v>
      </c>
      <c r="D40" s="1146"/>
      <c r="E40" s="1147"/>
      <c r="F40" s="36">
        <v>0.55000000000000004</v>
      </c>
      <c r="G40" s="37">
        <v>0.37</v>
      </c>
      <c r="H40" s="37">
        <v>0.41</v>
      </c>
      <c r="I40" s="37">
        <v>0.33</v>
      </c>
      <c r="J40" s="38">
        <v>0.13</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0.01</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v>0.56000000000000005</v>
      </c>
      <c r="G43" s="42">
        <v>0.45</v>
      </c>
      <c r="H43" s="42">
        <v>0.52</v>
      </c>
      <c r="I43" s="42">
        <v>9.2899999999999991</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YCNz96tdijGyXnDqS+H4/gq/6EdkcwAuGpOYx3FkgW6A5xiTr1u3B8kG8F2p+bExcJee7dRDFW7aMrgJqKdvw==" saltValue="hyJ7TFr62/ZtVaGITip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P53" sqref="P5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474</v>
      </c>
      <c r="L45" s="60">
        <v>487</v>
      </c>
      <c r="M45" s="60">
        <v>487</v>
      </c>
      <c r="N45" s="60">
        <v>518</v>
      </c>
      <c r="O45" s="61">
        <v>477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109</v>
      </c>
      <c r="L48" s="64">
        <v>116</v>
      </c>
      <c r="M48" s="64">
        <v>116</v>
      </c>
      <c r="N48" s="64">
        <v>115</v>
      </c>
      <c r="O48" s="65">
        <v>110</v>
      </c>
      <c r="P48" s="48"/>
      <c r="Q48" s="48"/>
      <c r="R48" s="48"/>
      <c r="S48" s="48"/>
      <c r="T48" s="48"/>
      <c r="U48" s="48"/>
    </row>
    <row r="49" spans="1:21" ht="30.75" customHeight="1" x14ac:dyDescent="0.2">
      <c r="A49" s="48"/>
      <c r="B49" s="1155"/>
      <c r="C49" s="1156"/>
      <c r="D49" s="62"/>
      <c r="E49" s="1161" t="s">
        <v>14</v>
      </c>
      <c r="F49" s="1161"/>
      <c r="G49" s="1161"/>
      <c r="H49" s="1161"/>
      <c r="I49" s="1161"/>
      <c r="J49" s="1162"/>
      <c r="K49" s="63">
        <v>2</v>
      </c>
      <c r="L49" s="64">
        <v>2</v>
      </c>
      <c r="M49" s="64">
        <v>1</v>
      </c>
      <c r="N49" s="64">
        <v>1</v>
      </c>
      <c r="O49" s="65">
        <v>1</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491</v>
      </c>
      <c r="L52" s="64">
        <v>479</v>
      </c>
      <c r="M52" s="64">
        <v>471</v>
      </c>
      <c r="N52" s="64">
        <v>464</v>
      </c>
      <c r="O52" s="65">
        <v>443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94</v>
      </c>
      <c r="L53" s="69">
        <v>126</v>
      </c>
      <c r="M53" s="69">
        <v>133</v>
      </c>
      <c r="N53" s="69">
        <v>170</v>
      </c>
      <c r="O53" s="70">
        <v>145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EbmU6dZl5PxSwXxQ8CM72SGCSe9jCmn+m899KdlHLey250ash+P+X3sxGTOo01PHjTLgrRm0U2X6o1CS7Gwg==" saltValue="TPl5kRRKWaOi7XtSKpDd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5" zoomScaleSheetLayoutView="100" workbookViewId="0">
      <selection activeCell="L6" sqref="L6:V8"/>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3992</v>
      </c>
      <c r="J41" s="344">
        <v>3902</v>
      </c>
      <c r="K41" s="344">
        <v>3815</v>
      </c>
      <c r="L41" s="344">
        <v>4055</v>
      </c>
      <c r="M41" s="345">
        <v>4358</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927</v>
      </c>
      <c r="J43" s="347">
        <v>952</v>
      </c>
      <c r="K43" s="347">
        <v>1194</v>
      </c>
      <c r="L43" s="347">
        <v>1591</v>
      </c>
      <c r="M43" s="348">
        <v>760</v>
      </c>
    </row>
    <row r="44" spans="2:13" ht="27.75" customHeight="1" x14ac:dyDescent="0.2">
      <c r="B44" s="1186"/>
      <c r="C44" s="1187"/>
      <c r="D44" s="106"/>
      <c r="E44" s="1192" t="s">
        <v>34</v>
      </c>
      <c r="F44" s="1192"/>
      <c r="G44" s="1192"/>
      <c r="H44" s="1193"/>
      <c r="I44" s="346">
        <v>3</v>
      </c>
      <c r="J44" s="347">
        <v>2</v>
      </c>
      <c r="K44" s="347">
        <v>1</v>
      </c>
      <c r="L44" s="347">
        <v>1</v>
      </c>
      <c r="M44" s="348">
        <v>0</v>
      </c>
    </row>
    <row r="45" spans="2:13" ht="27.75" customHeight="1" x14ac:dyDescent="0.2">
      <c r="B45" s="1186"/>
      <c r="C45" s="1187"/>
      <c r="D45" s="106"/>
      <c r="E45" s="1192" t="s">
        <v>35</v>
      </c>
      <c r="F45" s="1192"/>
      <c r="G45" s="1192"/>
      <c r="H45" s="1193"/>
      <c r="I45" s="346">
        <v>704</v>
      </c>
      <c r="J45" s="347">
        <v>663</v>
      </c>
      <c r="K45" s="347">
        <v>653</v>
      </c>
      <c r="L45" s="347">
        <v>645</v>
      </c>
      <c r="M45" s="348">
        <v>646</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5228</v>
      </c>
      <c r="J50" s="347">
        <v>6036</v>
      </c>
      <c r="K50" s="347">
        <v>6403</v>
      </c>
      <c r="L50" s="347">
        <v>5750</v>
      </c>
      <c r="M50" s="348">
        <v>5836</v>
      </c>
    </row>
    <row r="51" spans="2:13" ht="27.75" customHeight="1" x14ac:dyDescent="0.2">
      <c r="B51" s="1186"/>
      <c r="C51" s="1187"/>
      <c r="D51" s="106"/>
      <c r="E51" s="1192" t="s">
        <v>42</v>
      </c>
      <c r="F51" s="1192"/>
      <c r="G51" s="1192"/>
      <c r="H51" s="1193"/>
      <c r="I51" s="346">
        <v>289</v>
      </c>
      <c r="J51" s="347">
        <v>241</v>
      </c>
      <c r="K51" s="347">
        <v>208</v>
      </c>
      <c r="L51" s="347">
        <v>185</v>
      </c>
      <c r="M51" s="348">
        <v>162</v>
      </c>
    </row>
    <row r="52" spans="2:13" ht="27.75" customHeight="1" x14ac:dyDescent="0.2">
      <c r="B52" s="1188"/>
      <c r="C52" s="1189"/>
      <c r="D52" s="106"/>
      <c r="E52" s="1192" t="s">
        <v>43</v>
      </c>
      <c r="F52" s="1192"/>
      <c r="G52" s="1192"/>
      <c r="H52" s="1193"/>
      <c r="I52" s="346">
        <v>4088</v>
      </c>
      <c r="J52" s="347">
        <v>3973</v>
      </c>
      <c r="K52" s="347">
        <v>3973</v>
      </c>
      <c r="L52" s="347">
        <v>4263</v>
      </c>
      <c r="M52" s="348">
        <v>4458</v>
      </c>
    </row>
    <row r="53" spans="2:13" ht="27.75" customHeight="1" thickBot="1" x14ac:dyDescent="0.25">
      <c r="B53" s="1199" t="s">
        <v>19</v>
      </c>
      <c r="C53" s="1200"/>
      <c r="D53" s="110"/>
      <c r="E53" s="1201" t="s">
        <v>44</v>
      </c>
      <c r="F53" s="1201"/>
      <c r="G53" s="1201"/>
      <c r="H53" s="1202"/>
      <c r="I53" s="349">
        <v>-3978</v>
      </c>
      <c r="J53" s="350">
        <v>-4732</v>
      </c>
      <c r="K53" s="350">
        <v>-4921</v>
      </c>
      <c r="L53" s="350">
        <v>-3906</v>
      </c>
      <c r="M53" s="351">
        <v>-4692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AANfsfFqagikPEO1R/m3aBFj5qNHIeM3uTddN2eS6uRB7FGSMYCyhJCB4c/9v62jZpsz2R6vJlAgaCTCUv1zw==" saltValue="BBAmozbo8bLsUk9k5OMt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C4" zoomScale="80" zoomScaleNormal="80" zoomScaleSheetLayoutView="100" workbookViewId="0">
      <selection activeCell="L6" sqref="L6:V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499</v>
      </c>
      <c r="G55" s="352">
        <v>499</v>
      </c>
      <c r="H55" s="353">
        <v>500</v>
      </c>
    </row>
    <row r="56" spans="2:8" ht="52.5" customHeight="1" x14ac:dyDescent="0.2">
      <c r="B56" s="122"/>
      <c r="C56" s="1213" t="s">
        <v>47</v>
      </c>
      <c r="D56" s="1213"/>
      <c r="E56" s="1214"/>
      <c r="F56" s="354">
        <v>2185</v>
      </c>
      <c r="G56" s="354">
        <v>2197</v>
      </c>
      <c r="H56" s="355">
        <v>2150</v>
      </c>
    </row>
    <row r="57" spans="2:8" ht="53.25" customHeight="1" x14ac:dyDescent="0.2">
      <c r="B57" s="122"/>
      <c r="C57" s="1215" t="s">
        <v>48</v>
      </c>
      <c r="D57" s="1215"/>
      <c r="E57" s="1216"/>
      <c r="F57" s="356">
        <v>3362</v>
      </c>
      <c r="G57" s="356">
        <v>3119</v>
      </c>
      <c r="H57" s="357">
        <v>3172</v>
      </c>
    </row>
    <row r="58" spans="2:8" ht="45.75" customHeight="1" x14ac:dyDescent="0.2">
      <c r="B58" s="123"/>
      <c r="C58" s="1203" t="s">
        <v>555</v>
      </c>
      <c r="D58" s="1204"/>
      <c r="E58" s="1205"/>
      <c r="F58" s="358">
        <v>2483</v>
      </c>
      <c r="G58" s="358">
        <v>2279</v>
      </c>
      <c r="H58" s="359">
        <v>2291</v>
      </c>
    </row>
    <row r="59" spans="2:8" ht="45.75" customHeight="1" x14ac:dyDescent="0.2">
      <c r="B59" s="123"/>
      <c r="C59" s="1203" t="s">
        <v>556</v>
      </c>
      <c r="D59" s="1204"/>
      <c r="E59" s="1205"/>
      <c r="F59" s="358">
        <v>502</v>
      </c>
      <c r="G59" s="358">
        <v>467</v>
      </c>
      <c r="H59" s="359">
        <v>506</v>
      </c>
    </row>
    <row r="60" spans="2:8" ht="45.75" customHeight="1" x14ac:dyDescent="0.2">
      <c r="B60" s="123"/>
      <c r="C60" s="1203" t="s">
        <v>557</v>
      </c>
      <c r="D60" s="1204"/>
      <c r="E60" s="1205"/>
      <c r="F60" s="358">
        <v>306</v>
      </c>
      <c r="G60" s="358">
        <v>306</v>
      </c>
      <c r="H60" s="359">
        <v>306</v>
      </c>
    </row>
    <row r="61" spans="2:8" ht="45.75" customHeight="1" x14ac:dyDescent="0.2">
      <c r="B61" s="123"/>
      <c r="C61" s="1203" t="s">
        <v>558</v>
      </c>
      <c r="D61" s="1204"/>
      <c r="E61" s="1205"/>
      <c r="F61" s="358">
        <v>48</v>
      </c>
      <c r="G61" s="358">
        <v>45</v>
      </c>
      <c r="H61" s="359">
        <v>40</v>
      </c>
    </row>
    <row r="62" spans="2:8" ht="45.75" customHeight="1" thickBot="1" x14ac:dyDescent="0.25">
      <c r="B62" s="124"/>
      <c r="C62" s="1206" t="s">
        <v>559</v>
      </c>
      <c r="D62" s="1207"/>
      <c r="E62" s="1208"/>
      <c r="F62" s="360">
        <v>13</v>
      </c>
      <c r="G62" s="360">
        <v>11</v>
      </c>
      <c r="H62" s="361">
        <v>13</v>
      </c>
    </row>
    <row r="63" spans="2:8" ht="52.5" customHeight="1" thickBot="1" x14ac:dyDescent="0.25">
      <c r="B63" s="125"/>
      <c r="C63" s="1209" t="s">
        <v>49</v>
      </c>
      <c r="D63" s="1209"/>
      <c r="E63" s="1210"/>
      <c r="F63" s="362">
        <v>6047</v>
      </c>
      <c r="G63" s="362">
        <v>5815</v>
      </c>
      <c r="H63" s="363">
        <v>5822</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rUHJkRB50sMvhHTImTZ+Xx4CoLKAHHiLtQARrFLzq+KZTLUA/gLkh3s1Pe29Z63wjnm6yXTtn1Cw/b8AzVw9bw==" saltValue="/KRe/4/02vnxkftjxlG2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274575</v>
      </c>
      <c r="E3" s="144"/>
      <c r="F3" s="145">
        <v>263613</v>
      </c>
      <c r="G3" s="146"/>
      <c r="H3" s="147"/>
    </row>
    <row r="4" spans="1:8" x14ac:dyDescent="0.2">
      <c r="A4" s="148"/>
      <c r="B4" s="149"/>
      <c r="C4" s="150"/>
      <c r="D4" s="151">
        <v>153729</v>
      </c>
      <c r="E4" s="152"/>
      <c r="F4" s="153">
        <v>128823</v>
      </c>
      <c r="G4" s="154"/>
      <c r="H4" s="155"/>
    </row>
    <row r="5" spans="1:8" x14ac:dyDescent="0.2">
      <c r="A5" s="136" t="s">
        <v>520</v>
      </c>
      <c r="B5" s="141"/>
      <c r="C5" s="142"/>
      <c r="D5" s="143">
        <v>194665</v>
      </c>
      <c r="E5" s="144"/>
      <c r="F5" s="145">
        <v>362690</v>
      </c>
      <c r="G5" s="146"/>
      <c r="H5" s="147"/>
    </row>
    <row r="6" spans="1:8" x14ac:dyDescent="0.2">
      <c r="A6" s="148"/>
      <c r="B6" s="149"/>
      <c r="C6" s="150"/>
      <c r="D6" s="151">
        <v>92637</v>
      </c>
      <c r="E6" s="152"/>
      <c r="F6" s="153">
        <v>172580</v>
      </c>
      <c r="G6" s="154"/>
      <c r="H6" s="155"/>
    </row>
    <row r="7" spans="1:8" x14ac:dyDescent="0.2">
      <c r="A7" s="136" t="s">
        <v>521</v>
      </c>
      <c r="B7" s="141"/>
      <c r="C7" s="142"/>
      <c r="D7" s="143">
        <v>224189</v>
      </c>
      <c r="E7" s="144"/>
      <c r="F7" s="145">
        <v>296093</v>
      </c>
      <c r="G7" s="146"/>
      <c r="H7" s="147"/>
    </row>
    <row r="8" spans="1:8" x14ac:dyDescent="0.2">
      <c r="A8" s="148"/>
      <c r="B8" s="149"/>
      <c r="C8" s="150"/>
      <c r="D8" s="151">
        <v>62938</v>
      </c>
      <c r="E8" s="152"/>
      <c r="F8" s="153">
        <v>140545</v>
      </c>
      <c r="G8" s="154"/>
      <c r="H8" s="155"/>
    </row>
    <row r="9" spans="1:8" x14ac:dyDescent="0.2">
      <c r="A9" s="136" t="s">
        <v>522</v>
      </c>
      <c r="B9" s="141"/>
      <c r="C9" s="142"/>
      <c r="D9" s="143">
        <v>391822</v>
      </c>
      <c r="E9" s="144"/>
      <c r="F9" s="145">
        <v>308655</v>
      </c>
      <c r="G9" s="146"/>
      <c r="H9" s="147"/>
    </row>
    <row r="10" spans="1:8" x14ac:dyDescent="0.2">
      <c r="A10" s="148"/>
      <c r="B10" s="149"/>
      <c r="C10" s="150"/>
      <c r="D10" s="151">
        <v>194096</v>
      </c>
      <c r="E10" s="152"/>
      <c r="F10" s="153">
        <v>169887</v>
      </c>
      <c r="G10" s="154"/>
      <c r="H10" s="155"/>
    </row>
    <row r="11" spans="1:8" x14ac:dyDescent="0.2">
      <c r="A11" s="136" t="s">
        <v>523</v>
      </c>
      <c r="B11" s="141"/>
      <c r="C11" s="142"/>
      <c r="D11" s="143">
        <v>535240</v>
      </c>
      <c r="E11" s="144"/>
      <c r="F11" s="145">
        <v>325476</v>
      </c>
      <c r="G11" s="146"/>
      <c r="H11" s="147"/>
    </row>
    <row r="12" spans="1:8" x14ac:dyDescent="0.2">
      <c r="A12" s="148"/>
      <c r="B12" s="149"/>
      <c r="C12" s="156"/>
      <c r="D12" s="151">
        <v>307645</v>
      </c>
      <c r="E12" s="152"/>
      <c r="F12" s="153">
        <v>190204</v>
      </c>
      <c r="G12" s="154"/>
      <c r="H12" s="155"/>
    </row>
    <row r="13" spans="1:8" x14ac:dyDescent="0.2">
      <c r="A13" s="136"/>
      <c r="B13" s="141"/>
      <c r="C13" s="157"/>
      <c r="D13" s="158">
        <v>324098</v>
      </c>
      <c r="E13" s="159"/>
      <c r="F13" s="160">
        <v>311305</v>
      </c>
      <c r="G13" s="161"/>
      <c r="H13" s="147"/>
    </row>
    <row r="14" spans="1:8" x14ac:dyDescent="0.2">
      <c r="A14" s="148"/>
      <c r="B14" s="149"/>
      <c r="C14" s="150"/>
      <c r="D14" s="151">
        <v>162209</v>
      </c>
      <c r="E14" s="152"/>
      <c r="F14" s="153">
        <v>160408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3.72</v>
      </c>
      <c r="C19" s="162">
        <f>ROUND(VALUE(SUBSTITUTE(実質収支比率等に係る経年分析!G$48,"▲","-")),2)</f>
        <v>3.99</v>
      </c>
      <c r="D19" s="162">
        <f>ROUND(VALUE(SUBSTITUTE(実質収支比率等に係る経年分析!H$48,"▲","-")),2)</f>
        <v>3.87</v>
      </c>
      <c r="E19" s="162">
        <f>ROUND(VALUE(SUBSTITUTE(実質収支比率等に係る経年分析!I$48,"▲","-")),2)</f>
        <v>3.82</v>
      </c>
      <c r="F19" s="162">
        <f>ROUND(VALUE(SUBSTITUTE(実質収支比率等に係る経年分析!J$48,"▲","-")),2)</f>
        <v>3.37</v>
      </c>
    </row>
    <row r="20" spans="1:11" x14ac:dyDescent="0.2">
      <c r="A20" s="162" t="s">
        <v>53</v>
      </c>
      <c r="B20" s="162">
        <f>ROUND(VALUE(SUBSTITUTE(実質収支比率等に係る経年分析!F$47,"▲","-")),2)</f>
        <v>20.68</v>
      </c>
      <c r="C20" s="162">
        <f>ROUND(VALUE(SUBSTITUTE(実質収支比率等に係る経年分析!G$47,"▲","-")),2)</f>
        <v>19.13</v>
      </c>
      <c r="D20" s="162">
        <f>ROUND(VALUE(SUBSTITUTE(実質収支比率等に係る経年分析!H$47,"▲","-")),2)</f>
        <v>19.670000000000002</v>
      </c>
      <c r="E20" s="162">
        <f>ROUND(VALUE(SUBSTITUTE(実質収支比率等に係る経年分析!I$47,"▲","-")),2)</f>
        <v>19.59</v>
      </c>
      <c r="F20" s="162">
        <f>ROUND(VALUE(SUBSTITUTE(実質収支比率等に係る経年分析!J$47,"▲","-")),2)</f>
        <v>19.3</v>
      </c>
    </row>
    <row r="21" spans="1:11" x14ac:dyDescent="0.2">
      <c r="A21" s="162" t="s">
        <v>54</v>
      </c>
      <c r="B21" s="162">
        <f>IF(ISNUMBER(VALUE(SUBSTITUTE(実質収支比率等に係る経年分析!F$49,"▲","-"))),ROUND(VALUE(SUBSTITUTE(実質収支比率等に係る経年分析!F$49,"▲","-")),2),NA())</f>
        <v>1.36</v>
      </c>
      <c r="C21" s="162">
        <f>IF(ISNUMBER(VALUE(SUBSTITUTE(実質収支比率等に係る経年分析!G$49,"▲","-"))),ROUND(VALUE(SUBSTITUTE(実質収支比率等に係る経年分析!G$49,"▲","-")),2),NA())</f>
        <v>2.77</v>
      </c>
      <c r="D21" s="162">
        <f>IF(ISNUMBER(VALUE(SUBSTITUTE(実質収支比率等に係る経年分析!H$49,"▲","-"))),ROUND(VALUE(SUBSTITUTE(実質収支比率等に係る経年分析!H$49,"▲","-")),2),NA())</f>
        <v>-0.1</v>
      </c>
      <c r="E21" s="162">
        <f>IF(ISNUMBER(VALUE(SUBSTITUTE(実質収支比率等に係る経年分析!I$49,"▲","-"))),ROUND(VALUE(SUBSTITUTE(実質収支比率等に係る経年分析!I$49,"▲","-")),2),NA())</f>
        <v>-0.03</v>
      </c>
      <c r="F21" s="162">
        <f>IF(ISNUMBER(VALUE(SUBSTITUTE(実質収支比率等に係る経年分析!J$49,"▲","-"))),ROUND(VALUE(SUBSTITUTE(実質収支比率等に係る経年分析!J$49,"▲","-")),2),NA())</f>
        <v>1.88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0.56000000000000005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9.2899999999999991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0.55000000000000004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2">
      <c r="A31" s="163" t="str">
        <f>IF(連結実質赤字比率に係る赤字・黒字の構成分析!C$39="",NA(),連結実質赤字比率に係る赤字・黒字の構成分析!C$39)</f>
        <v>介護保険特別会計（サービス事業勘定）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0.28999999999999998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0.65</v>
      </c>
    </row>
    <row r="32" spans="1:11" x14ac:dyDescent="0.2">
      <c r="A32" s="163" t="str">
        <f>IF(連結実質赤字比率に係る赤字・黒字の構成分析!C$38="",NA(),連結実質赤字比率に係る赤字・黒字の構成分析!C$38)</f>
        <v>介護保険特別会計（保険事業勘定）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0.55000000000000004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0.72</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3.86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3.36</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5.15</v>
      </c>
    </row>
    <row r="36" spans="1:16" x14ac:dyDescent="0.2">
      <c r="A36" s="163" t="str">
        <f>IF(連結実質赤字比率に係る赤字・黒字の構成分析!C$34="",NA(),連結実質赤字比率に係る赤字・黒字の構成分析!C$34)</f>
        <v>国民健康保険病院事業会計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8.84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16.149999999999999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14.39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491</v>
      </c>
      <c r="E42" s="164"/>
      <c r="F42" s="164"/>
      <c r="G42" s="164">
        <f>'実質公債費比率（分子）の構造'!L$52</f>
        <v>479</v>
      </c>
      <c r="H42" s="164"/>
      <c r="I42" s="164"/>
      <c r="J42" s="164">
        <f>'実質公債費比率（分子）の構造'!M$52</f>
        <v>471</v>
      </c>
      <c r="K42" s="164"/>
      <c r="L42" s="164"/>
      <c r="M42" s="164">
        <f>'実質公債費比率（分子）の構造'!N$52</f>
        <v>464</v>
      </c>
      <c r="N42" s="164"/>
      <c r="O42" s="164"/>
      <c r="P42" s="164">
        <f>'実質公債費比率（分子）の構造'!O$52</f>
        <v>443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v>
      </c>
      <c r="C45" s="164"/>
      <c r="D45" s="164"/>
      <c r="E45" s="164">
        <f>'実質公債費比率（分子）の構造'!L$49</f>
        <v>2</v>
      </c>
      <c r="F45" s="164"/>
      <c r="G45" s="164"/>
      <c r="H45" s="164">
        <f>'実質公債費比率（分子）の構造'!M$49</f>
        <v>1</v>
      </c>
      <c r="I45" s="164"/>
      <c r="J45" s="164"/>
      <c r="K45" s="164">
        <f>'実質公債費比率（分子）の構造'!N$49</f>
        <v>1</v>
      </c>
      <c r="L45" s="164"/>
      <c r="M45" s="164"/>
      <c r="N45" s="164">
        <f>'実質公債費比率（分子）の構造'!O$49</f>
        <v>1</v>
      </c>
      <c r="O45" s="164"/>
      <c r="P45" s="164"/>
    </row>
    <row r="46" spans="1:16" x14ac:dyDescent="0.2">
      <c r="A46" s="164" t="s">
        <v>64</v>
      </c>
      <c r="B46" s="164">
        <f>'実質公債費比率（分子）の構造'!K$48</f>
        <v>109</v>
      </c>
      <c r="C46" s="164"/>
      <c r="D46" s="164"/>
      <c r="E46" s="164">
        <f>'実質公債費比率（分子）の構造'!L$48</f>
        <v>116</v>
      </c>
      <c r="F46" s="164"/>
      <c r="G46" s="164"/>
      <c r="H46" s="164">
        <f>'実質公債費比率（分子）の構造'!M$48</f>
        <v>116</v>
      </c>
      <c r="I46" s="164"/>
      <c r="J46" s="164"/>
      <c r="K46" s="164">
        <f>'実質公債費比率（分子）の構造'!N$48</f>
        <v>115</v>
      </c>
      <c r="L46" s="164"/>
      <c r="M46" s="164"/>
      <c r="N46" s="164">
        <f>'実質公債費比率（分子）の構造'!O$48</f>
        <v>110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474</v>
      </c>
      <c r="C49" s="164"/>
      <c r="D49" s="164"/>
      <c r="E49" s="164">
        <f>'実質公債費比率（分子）の構造'!L$45</f>
        <v>487</v>
      </c>
      <c r="F49" s="164"/>
      <c r="G49" s="164"/>
      <c r="H49" s="164">
        <f>'実質公債費比率（分子）の構造'!M$45</f>
        <v>487</v>
      </c>
      <c r="I49" s="164"/>
      <c r="J49" s="164"/>
      <c r="K49" s="164">
        <f>'実質公債費比率（分子）の構造'!N$45</f>
        <v>518</v>
      </c>
      <c r="L49" s="164"/>
      <c r="M49" s="164"/>
      <c r="N49" s="164">
        <f>'実質公債費比率（分子）の構造'!O$45</f>
        <v>477</v>
      </c>
      <c r="O49" s="164"/>
      <c r="P49" s="164"/>
    </row>
    <row r="50" spans="1:16" x14ac:dyDescent="0.2">
      <c r="A50" s="164" t="s">
        <v>67</v>
      </c>
      <c r="B50" s="164" t="e">
        <f>NA()</f>
        <v>#N/A</v>
      </c>
      <c r="C50" s="164">
        <f>IF(ISNUMBER('実質公債費比率（分子）の構造'!K$53),'実質公債費比率（分子）の構造'!K$53,NA())</f>
        <v>94</v>
      </c>
      <c r="D50" s="164" t="e">
        <f>NA()</f>
        <v>#N/A</v>
      </c>
      <c r="E50" s="164" t="e">
        <f>NA()</f>
        <v>#N/A</v>
      </c>
      <c r="F50" s="164">
        <f>IF(ISNUMBER('実質公債費比率（分子）の構造'!L$53),'実質公債費比率（分子）の構造'!L$53,NA())</f>
        <v>126</v>
      </c>
      <c r="G50" s="164" t="e">
        <f>NA()</f>
        <v>#N/A</v>
      </c>
      <c r="H50" s="164" t="e">
        <f>NA()</f>
        <v>#N/A</v>
      </c>
      <c r="I50" s="164">
        <f>IF(ISNUMBER('実質公債費比率（分子）の構造'!M$53),'実質公債費比率（分子）の構造'!M$53,NA())</f>
        <v>133</v>
      </c>
      <c r="J50" s="164" t="e">
        <f>NA()</f>
        <v>#N/A</v>
      </c>
      <c r="K50" s="164" t="e">
        <f>NA()</f>
        <v>#N/A</v>
      </c>
      <c r="L50" s="164">
        <f>IF(ISNUMBER('実質公債費比率（分子）の構造'!N$53),'実質公債費比率（分子）の構造'!N$53,NA())</f>
        <v>170</v>
      </c>
      <c r="M50" s="164" t="e">
        <f>NA()</f>
        <v>#N/A</v>
      </c>
      <c r="N50" s="164" t="e">
        <f>NA()</f>
        <v>#N/A</v>
      </c>
      <c r="O50" s="164">
        <f>IF(ISNUMBER('実質公債費比率（分子）の構造'!O$53),'実質公債費比率（分子）の構造'!O$53,NA())</f>
        <v>145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4088</v>
      </c>
      <c r="E56" s="163"/>
      <c r="F56" s="163"/>
      <c r="G56" s="163">
        <f>'将来負担比率（分子）の構造'!J$52</f>
        <v>3973</v>
      </c>
      <c r="H56" s="163"/>
      <c r="I56" s="163"/>
      <c r="J56" s="163">
        <f>'将来負担比率（分子）の構造'!K$52</f>
        <v>3973</v>
      </c>
      <c r="K56" s="163"/>
      <c r="L56" s="163"/>
      <c r="M56" s="163">
        <f>'将来負担比率（分子）の構造'!L$52</f>
        <v>4263</v>
      </c>
      <c r="N56" s="163"/>
      <c r="O56" s="163"/>
      <c r="P56" s="163">
        <f>'将来負担比率（分子）の構造'!M$52</f>
        <v>4458</v>
      </c>
    </row>
    <row r="57" spans="1:16" x14ac:dyDescent="0.2">
      <c r="A57" s="163" t="s">
        <v>42</v>
      </c>
      <c r="B57" s="163"/>
      <c r="C57" s="163"/>
      <c r="D57" s="163">
        <f>'将来負担比率（分子）の構造'!I$51</f>
        <v>289</v>
      </c>
      <c r="E57" s="163"/>
      <c r="F57" s="163"/>
      <c r="G57" s="163">
        <f>'将来負担比率（分子）の構造'!J$51</f>
        <v>241</v>
      </c>
      <c r="H57" s="163"/>
      <c r="I57" s="163"/>
      <c r="J57" s="163">
        <f>'将来負担比率（分子）の構造'!K$51</f>
        <v>208</v>
      </c>
      <c r="K57" s="163"/>
      <c r="L57" s="163"/>
      <c r="M57" s="163">
        <f>'将来負担比率（分子）の構造'!L$51</f>
        <v>185</v>
      </c>
      <c r="N57" s="163"/>
      <c r="O57" s="163"/>
      <c r="P57" s="163">
        <f>'将来負担比率（分子）の構造'!M$51</f>
        <v>162</v>
      </c>
    </row>
    <row r="58" spans="1:16" x14ac:dyDescent="0.2">
      <c r="A58" s="163" t="s">
        <v>41</v>
      </c>
      <c r="B58" s="163"/>
      <c r="C58" s="163"/>
      <c r="D58" s="163">
        <f>'将来負担比率（分子）の構造'!I$50</f>
        <v>5228</v>
      </c>
      <c r="E58" s="163"/>
      <c r="F58" s="163"/>
      <c r="G58" s="163">
        <f>'将来負担比率（分子）の構造'!J$50</f>
        <v>6036</v>
      </c>
      <c r="H58" s="163"/>
      <c r="I58" s="163"/>
      <c r="J58" s="163">
        <f>'将来負担比率（分子）の構造'!K$50</f>
        <v>6403</v>
      </c>
      <c r="K58" s="163"/>
      <c r="L58" s="163"/>
      <c r="M58" s="163">
        <f>'将来負担比率（分子）の構造'!L$50</f>
        <v>5750</v>
      </c>
      <c r="N58" s="163"/>
      <c r="O58" s="163"/>
      <c r="P58" s="163">
        <f>'将来負担比率（分子）の構造'!M$50</f>
        <v>5836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704</v>
      </c>
      <c r="C62" s="163"/>
      <c r="D62" s="163"/>
      <c r="E62" s="163">
        <f>'将来負担比率（分子）の構造'!J$45</f>
        <v>663</v>
      </c>
      <c r="F62" s="163"/>
      <c r="G62" s="163"/>
      <c r="H62" s="163">
        <f>'将来負担比率（分子）の構造'!K$45</f>
        <v>653</v>
      </c>
      <c r="I62" s="163"/>
      <c r="J62" s="163"/>
      <c r="K62" s="163">
        <f>'将来負担比率（分子）の構造'!L$45</f>
        <v>645</v>
      </c>
      <c r="L62" s="163"/>
      <c r="M62" s="163"/>
      <c r="N62" s="163">
        <f>'将来負担比率（分子）の構造'!M$45</f>
        <v>646</v>
      </c>
      <c r="O62" s="163"/>
      <c r="P62" s="163"/>
    </row>
    <row r="63" spans="1:16" x14ac:dyDescent="0.2">
      <c r="A63" s="163" t="s">
        <v>34</v>
      </c>
      <c r="B63" s="163">
        <f>'将来負担比率（分子）の構造'!I$44</f>
        <v>3</v>
      </c>
      <c r="C63" s="163"/>
      <c r="D63" s="163"/>
      <c r="E63" s="163">
        <f>'将来負担比率（分子）の構造'!J$44</f>
        <v>2</v>
      </c>
      <c r="F63" s="163"/>
      <c r="G63" s="163"/>
      <c r="H63" s="163">
        <f>'将来負担比率（分子）の構造'!K$44</f>
        <v>1</v>
      </c>
      <c r="I63" s="163"/>
      <c r="J63" s="163"/>
      <c r="K63" s="163">
        <f>'将来負担比率（分子）の構造'!L$44</f>
        <v>1</v>
      </c>
      <c r="L63" s="163"/>
      <c r="M63" s="163"/>
      <c r="N63" s="163">
        <f>'将来負担比率（分子）の構造'!M$44</f>
        <v>0</v>
      </c>
      <c r="O63" s="163"/>
      <c r="P63" s="163"/>
    </row>
    <row r="64" spans="1:16" x14ac:dyDescent="0.2">
      <c r="A64" s="163" t="s">
        <v>33</v>
      </c>
      <c r="B64" s="163">
        <f>'将来負担比率（分子）の構造'!I$43</f>
        <v>927</v>
      </c>
      <c r="C64" s="163"/>
      <c r="D64" s="163"/>
      <c r="E64" s="163">
        <f>'将来負担比率（分子）の構造'!J$43</f>
        <v>952</v>
      </c>
      <c r="F64" s="163"/>
      <c r="G64" s="163"/>
      <c r="H64" s="163">
        <f>'将来負担比率（分子）の構造'!K$43</f>
        <v>1194</v>
      </c>
      <c r="I64" s="163"/>
      <c r="J64" s="163"/>
      <c r="K64" s="163">
        <f>'将来負担比率（分子）の構造'!L$43</f>
        <v>1591</v>
      </c>
      <c r="L64" s="163"/>
      <c r="M64" s="163"/>
      <c r="N64" s="163">
        <f>'将来負担比率（分子）の構造'!M$43</f>
        <v>760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3992</v>
      </c>
      <c r="C66" s="163"/>
      <c r="D66" s="163"/>
      <c r="E66" s="163">
        <f>'将来負担比率（分子）の構造'!J$41</f>
        <v>3902</v>
      </c>
      <c r="F66" s="163"/>
      <c r="G66" s="163"/>
      <c r="H66" s="163">
        <f>'将来負担比率（分子）の構造'!K$41</f>
        <v>3815</v>
      </c>
      <c r="I66" s="163"/>
      <c r="J66" s="163"/>
      <c r="K66" s="163">
        <f>'将来負担比率（分子）の構造'!L$41</f>
        <v>4055</v>
      </c>
      <c r="L66" s="163"/>
      <c r="M66" s="163"/>
      <c r="N66" s="163">
        <f>'将来負担比率（分子）の構造'!M$41</f>
        <v>4358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499</v>
      </c>
      <c r="C72" s="167">
        <f>基金残高に係る経年分析!G55</f>
        <v>499</v>
      </c>
      <c r="D72" s="167">
        <f>基金残高に係る経年分析!H55</f>
        <v>500</v>
      </c>
    </row>
    <row r="73" spans="1:16" x14ac:dyDescent="0.2">
      <c r="A73" s="166" t="s">
        <v>74</v>
      </c>
      <c r="B73" s="167">
        <f>基金残高に係る経年分析!F56</f>
        <v>2185</v>
      </c>
      <c r="C73" s="167">
        <f>基金残高に係る経年分析!G56</f>
        <v>2197</v>
      </c>
      <c r="D73" s="167">
        <f>基金残高に係る経年分析!H56</f>
        <v>2150</v>
      </c>
    </row>
    <row r="74" spans="1:16" x14ac:dyDescent="0.2">
      <c r="A74" s="166" t="s">
        <v>75</v>
      </c>
      <c r="B74" s="167">
        <f>基金残高に係る経年分析!F57</f>
        <v>3362</v>
      </c>
      <c r="C74" s="167">
        <f>基金残高に係る経年分析!G57</f>
        <v>3119</v>
      </c>
      <c r="D74" s="167">
        <f>基金残高に係る経年分析!H57</f>
        <v>3172</v>
      </c>
    </row>
  </sheetData>
  <sheetProtection algorithmName="SHA-512" hashValue="PCfHBgmxO1bPMYE1dR0K20BYg82fTIX5cZHD7WWlG4xUNETeLXTVXiD1moNl5Vpf6v+PM6kNgGkO1FTsQs0Abg==" saltValue="gnrOKr2ZO+SEHWEVtwwY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workbookViewId="0">
      <selection activeCell="B6" sqref="B6:Y8"/>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306305</v>
      </c>
      <c r="S5" s="613"/>
      <c r="T5" s="613"/>
      <c r="U5" s="613"/>
      <c r="V5" s="613"/>
      <c r="W5" s="613"/>
      <c r="X5" s="613"/>
      <c r="Y5" s="614"/>
      <c r="Z5" s="615">
        <v>5.6</v>
      </c>
      <c r="AA5" s="615"/>
      <c r="AB5" s="615"/>
      <c r="AC5" s="615"/>
      <c r="AD5" s="616">
        <v>306305</v>
      </c>
      <c r="AE5" s="616"/>
      <c r="AF5" s="616"/>
      <c r="AG5" s="616"/>
      <c r="AH5" s="616"/>
      <c r="AI5" s="616"/>
      <c r="AJ5" s="616"/>
      <c r="AK5" s="616"/>
      <c r="AL5" s="617">
        <v>11.7</v>
      </c>
      <c r="AM5" s="618"/>
      <c r="AN5" s="618"/>
      <c r="AO5" s="619"/>
      <c r="AP5" s="609" t="s">
        <v>216</v>
      </c>
      <c r="AQ5" s="610"/>
      <c r="AR5" s="610"/>
      <c r="AS5" s="610"/>
      <c r="AT5" s="610"/>
      <c r="AU5" s="610"/>
      <c r="AV5" s="610"/>
      <c r="AW5" s="610"/>
      <c r="AX5" s="610"/>
      <c r="AY5" s="610"/>
      <c r="AZ5" s="610"/>
      <c r="BA5" s="610"/>
      <c r="BB5" s="610"/>
      <c r="BC5" s="610"/>
      <c r="BD5" s="610"/>
      <c r="BE5" s="610"/>
      <c r="BF5" s="611"/>
      <c r="BG5" s="623">
        <v>304823</v>
      </c>
      <c r="BH5" s="624"/>
      <c r="BI5" s="624"/>
      <c r="BJ5" s="624"/>
      <c r="BK5" s="624"/>
      <c r="BL5" s="624"/>
      <c r="BM5" s="624"/>
      <c r="BN5" s="625"/>
      <c r="BO5" s="626">
        <v>99.5</v>
      </c>
      <c r="BP5" s="626"/>
      <c r="BQ5" s="626"/>
      <c r="BR5" s="626"/>
      <c r="BS5" s="627">
        <v>8868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45525</v>
      </c>
      <c r="S6" s="624"/>
      <c r="T6" s="624"/>
      <c r="U6" s="624"/>
      <c r="V6" s="624"/>
      <c r="W6" s="624"/>
      <c r="X6" s="624"/>
      <c r="Y6" s="625"/>
      <c r="Z6" s="626">
        <v>0.8</v>
      </c>
      <c r="AA6" s="626"/>
      <c r="AB6" s="626"/>
      <c r="AC6" s="626"/>
      <c r="AD6" s="627">
        <v>45525</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304823</v>
      </c>
      <c r="BH6" s="624"/>
      <c r="BI6" s="624"/>
      <c r="BJ6" s="624"/>
      <c r="BK6" s="624"/>
      <c r="BL6" s="624"/>
      <c r="BM6" s="624"/>
      <c r="BN6" s="625"/>
      <c r="BO6" s="626">
        <v>99.5</v>
      </c>
      <c r="BP6" s="626"/>
      <c r="BQ6" s="626"/>
      <c r="BR6" s="626"/>
      <c r="BS6" s="627">
        <v>8868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54493</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54493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150</v>
      </c>
      <c r="S7" s="624"/>
      <c r="T7" s="624"/>
      <c r="U7" s="624"/>
      <c r="V7" s="624"/>
      <c r="W7" s="624"/>
      <c r="X7" s="624"/>
      <c r="Y7" s="625"/>
      <c r="Z7" s="626">
        <v>0</v>
      </c>
      <c r="AA7" s="626"/>
      <c r="AB7" s="626"/>
      <c r="AC7" s="626"/>
      <c r="AD7" s="627">
        <v>150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152983</v>
      </c>
      <c r="BH7" s="624"/>
      <c r="BI7" s="624"/>
      <c r="BJ7" s="624"/>
      <c r="BK7" s="624"/>
      <c r="BL7" s="624"/>
      <c r="BM7" s="624"/>
      <c r="BN7" s="625"/>
      <c r="BO7" s="626">
        <v>49.9</v>
      </c>
      <c r="BP7" s="626"/>
      <c r="BQ7" s="626"/>
      <c r="BR7" s="626"/>
      <c r="BS7" s="627">
        <v>8868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1038631</v>
      </c>
      <c r="CS7" s="624"/>
      <c r="CT7" s="624"/>
      <c r="CU7" s="624"/>
      <c r="CV7" s="624"/>
      <c r="CW7" s="624"/>
      <c r="CX7" s="624"/>
      <c r="CY7" s="625"/>
      <c r="CZ7" s="626">
        <v>19.399999999999999</v>
      </c>
      <c r="DA7" s="626"/>
      <c r="DB7" s="626"/>
      <c r="DC7" s="626"/>
      <c r="DD7" s="632">
        <v>51227</v>
      </c>
      <c r="DE7" s="624"/>
      <c r="DF7" s="624"/>
      <c r="DG7" s="624"/>
      <c r="DH7" s="624"/>
      <c r="DI7" s="624"/>
      <c r="DJ7" s="624"/>
      <c r="DK7" s="624"/>
      <c r="DL7" s="624"/>
      <c r="DM7" s="624"/>
      <c r="DN7" s="624"/>
      <c r="DO7" s="624"/>
      <c r="DP7" s="625"/>
      <c r="DQ7" s="632">
        <v>802931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1449</v>
      </c>
      <c r="S8" s="624"/>
      <c r="T8" s="624"/>
      <c r="U8" s="624"/>
      <c r="V8" s="624"/>
      <c r="W8" s="624"/>
      <c r="X8" s="624"/>
      <c r="Y8" s="625"/>
      <c r="Z8" s="626">
        <v>0</v>
      </c>
      <c r="AA8" s="626"/>
      <c r="AB8" s="626"/>
      <c r="AC8" s="626"/>
      <c r="AD8" s="627">
        <v>1449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5123</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762023</v>
      </c>
      <c r="CS8" s="624"/>
      <c r="CT8" s="624"/>
      <c r="CU8" s="624"/>
      <c r="CV8" s="624"/>
      <c r="CW8" s="624"/>
      <c r="CX8" s="624"/>
      <c r="CY8" s="625"/>
      <c r="CZ8" s="626">
        <v>14.3</v>
      </c>
      <c r="DA8" s="626"/>
      <c r="DB8" s="626"/>
      <c r="DC8" s="626"/>
      <c r="DD8" s="632">
        <v>28204</v>
      </c>
      <c r="DE8" s="624"/>
      <c r="DF8" s="624"/>
      <c r="DG8" s="624"/>
      <c r="DH8" s="624"/>
      <c r="DI8" s="624"/>
      <c r="DJ8" s="624"/>
      <c r="DK8" s="624"/>
      <c r="DL8" s="624"/>
      <c r="DM8" s="624"/>
      <c r="DN8" s="624"/>
      <c r="DO8" s="624"/>
      <c r="DP8" s="625"/>
      <c r="DQ8" s="632">
        <v>519317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2235</v>
      </c>
      <c r="S9" s="624"/>
      <c r="T9" s="624"/>
      <c r="U9" s="624"/>
      <c r="V9" s="624"/>
      <c r="W9" s="624"/>
      <c r="X9" s="624"/>
      <c r="Y9" s="625"/>
      <c r="Z9" s="626">
        <v>0</v>
      </c>
      <c r="AA9" s="626"/>
      <c r="AB9" s="626"/>
      <c r="AC9" s="626"/>
      <c r="AD9" s="627">
        <v>2235</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113229</v>
      </c>
      <c r="BH9" s="624"/>
      <c r="BI9" s="624"/>
      <c r="BJ9" s="624"/>
      <c r="BK9" s="624"/>
      <c r="BL9" s="624"/>
      <c r="BM9" s="624"/>
      <c r="BN9" s="625"/>
      <c r="BO9" s="626">
        <v>37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388925</v>
      </c>
      <c r="CS9" s="624"/>
      <c r="CT9" s="624"/>
      <c r="CU9" s="624"/>
      <c r="CV9" s="624"/>
      <c r="CW9" s="624"/>
      <c r="CX9" s="624"/>
      <c r="CY9" s="625"/>
      <c r="CZ9" s="626">
        <v>7.3</v>
      </c>
      <c r="DA9" s="626"/>
      <c r="DB9" s="626"/>
      <c r="DC9" s="626"/>
      <c r="DD9" s="632" t="s">
        <v>122</v>
      </c>
      <c r="DE9" s="624"/>
      <c r="DF9" s="624"/>
      <c r="DG9" s="624"/>
      <c r="DH9" s="624"/>
      <c r="DI9" s="624"/>
      <c r="DJ9" s="624"/>
      <c r="DK9" s="624"/>
      <c r="DL9" s="624"/>
      <c r="DM9" s="624"/>
      <c r="DN9" s="624"/>
      <c r="DO9" s="624"/>
      <c r="DP9" s="625"/>
      <c r="DQ9" s="632">
        <v>340543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8603</v>
      </c>
      <c r="BH10" s="624"/>
      <c r="BI10" s="624"/>
      <c r="BJ10" s="624"/>
      <c r="BK10" s="624"/>
      <c r="BL10" s="624"/>
      <c r="BM10" s="624"/>
      <c r="BN10" s="625"/>
      <c r="BO10" s="626">
        <v>2.8</v>
      </c>
      <c r="BP10" s="626"/>
      <c r="BQ10" s="626"/>
      <c r="BR10" s="626"/>
      <c r="BS10" s="627">
        <v>1434</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5612</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5612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87848</v>
      </c>
      <c r="S11" s="624"/>
      <c r="T11" s="624"/>
      <c r="U11" s="624"/>
      <c r="V11" s="624"/>
      <c r="W11" s="624"/>
      <c r="X11" s="624"/>
      <c r="Y11" s="625"/>
      <c r="Z11" s="628">
        <v>1.6</v>
      </c>
      <c r="AA11" s="629"/>
      <c r="AB11" s="629"/>
      <c r="AC11" s="635"/>
      <c r="AD11" s="632">
        <v>87848</v>
      </c>
      <c r="AE11" s="624"/>
      <c r="AF11" s="624"/>
      <c r="AG11" s="624"/>
      <c r="AH11" s="624"/>
      <c r="AI11" s="624"/>
      <c r="AJ11" s="624"/>
      <c r="AK11" s="625"/>
      <c r="AL11" s="628">
        <v>3.4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26028</v>
      </c>
      <c r="BH11" s="624"/>
      <c r="BI11" s="624"/>
      <c r="BJ11" s="624"/>
      <c r="BK11" s="624"/>
      <c r="BL11" s="624"/>
      <c r="BM11" s="624"/>
      <c r="BN11" s="625"/>
      <c r="BO11" s="626">
        <v>8.5</v>
      </c>
      <c r="BP11" s="626"/>
      <c r="BQ11" s="626"/>
      <c r="BR11" s="626"/>
      <c r="BS11" s="627">
        <v>7434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379167</v>
      </c>
      <c r="CS11" s="624"/>
      <c r="CT11" s="624"/>
      <c r="CU11" s="624"/>
      <c r="CV11" s="624"/>
      <c r="CW11" s="624"/>
      <c r="CX11" s="624"/>
      <c r="CY11" s="625"/>
      <c r="CZ11" s="626">
        <v>7.1</v>
      </c>
      <c r="DA11" s="626"/>
      <c r="DB11" s="626"/>
      <c r="DC11" s="626"/>
      <c r="DD11" s="632">
        <v>219939</v>
      </c>
      <c r="DE11" s="624"/>
      <c r="DF11" s="624"/>
      <c r="DG11" s="624"/>
      <c r="DH11" s="624"/>
      <c r="DI11" s="624"/>
      <c r="DJ11" s="624"/>
      <c r="DK11" s="624"/>
      <c r="DL11" s="624"/>
      <c r="DM11" s="624"/>
      <c r="DN11" s="624"/>
      <c r="DO11" s="624"/>
      <c r="DP11" s="625"/>
      <c r="DQ11" s="632">
        <v>130769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109403</v>
      </c>
      <c r="BH12" s="624"/>
      <c r="BI12" s="624"/>
      <c r="BJ12" s="624"/>
      <c r="BK12" s="624"/>
      <c r="BL12" s="624"/>
      <c r="BM12" s="624"/>
      <c r="BN12" s="625"/>
      <c r="BO12" s="626">
        <v>35.700000000000003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256383</v>
      </c>
      <c r="CS12" s="624"/>
      <c r="CT12" s="624"/>
      <c r="CU12" s="624"/>
      <c r="CV12" s="624"/>
      <c r="CW12" s="624"/>
      <c r="CX12" s="624"/>
      <c r="CY12" s="625"/>
      <c r="CZ12" s="626">
        <v>4.8</v>
      </c>
      <c r="DA12" s="626"/>
      <c r="DB12" s="626"/>
      <c r="DC12" s="626"/>
      <c r="DD12" s="632">
        <v>122693</v>
      </c>
      <c r="DE12" s="624"/>
      <c r="DF12" s="624"/>
      <c r="DG12" s="624"/>
      <c r="DH12" s="624"/>
      <c r="DI12" s="624"/>
      <c r="DJ12" s="624"/>
      <c r="DK12" s="624"/>
      <c r="DL12" s="624"/>
      <c r="DM12" s="624"/>
      <c r="DN12" s="624"/>
      <c r="DO12" s="624"/>
      <c r="DP12" s="625"/>
      <c r="DQ12" s="632">
        <v>118567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107894</v>
      </c>
      <c r="BH13" s="624"/>
      <c r="BI13" s="624"/>
      <c r="BJ13" s="624"/>
      <c r="BK13" s="624"/>
      <c r="BL13" s="624"/>
      <c r="BM13" s="624"/>
      <c r="BN13" s="625"/>
      <c r="BO13" s="626">
        <v>35.200000000000003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848193</v>
      </c>
      <c r="CS13" s="624"/>
      <c r="CT13" s="624"/>
      <c r="CU13" s="624"/>
      <c r="CV13" s="624"/>
      <c r="CW13" s="624"/>
      <c r="CX13" s="624"/>
      <c r="CY13" s="625"/>
      <c r="CZ13" s="626">
        <v>15.9</v>
      </c>
      <c r="DA13" s="626"/>
      <c r="DB13" s="626"/>
      <c r="DC13" s="626"/>
      <c r="DD13" s="632">
        <v>640923</v>
      </c>
      <c r="DE13" s="624"/>
      <c r="DF13" s="624"/>
      <c r="DG13" s="624"/>
      <c r="DH13" s="624"/>
      <c r="DI13" s="624"/>
      <c r="DJ13" s="624"/>
      <c r="DK13" s="624"/>
      <c r="DL13" s="624"/>
      <c r="DM13" s="624"/>
      <c r="DN13" s="624"/>
      <c r="DO13" s="624"/>
      <c r="DP13" s="625"/>
      <c r="DQ13" s="632">
        <v>246165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10958</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193859</v>
      </c>
      <c r="CS14" s="624"/>
      <c r="CT14" s="624"/>
      <c r="CU14" s="624"/>
      <c r="CV14" s="624"/>
      <c r="CW14" s="624"/>
      <c r="CX14" s="624"/>
      <c r="CY14" s="625"/>
      <c r="CZ14" s="626">
        <v>3.6</v>
      </c>
      <c r="DA14" s="626"/>
      <c r="DB14" s="626"/>
      <c r="DC14" s="626"/>
      <c r="DD14" s="632" t="s">
        <v>122</v>
      </c>
      <c r="DE14" s="624"/>
      <c r="DF14" s="624"/>
      <c r="DG14" s="624"/>
      <c r="DH14" s="624"/>
      <c r="DI14" s="624"/>
      <c r="DJ14" s="624"/>
      <c r="DK14" s="624"/>
      <c r="DL14" s="624"/>
      <c r="DM14" s="624"/>
      <c r="DN14" s="624"/>
      <c r="DO14" s="624"/>
      <c r="DP14" s="625"/>
      <c r="DQ14" s="632">
        <v>169219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4164</v>
      </c>
      <c r="S15" s="624"/>
      <c r="T15" s="624"/>
      <c r="U15" s="624"/>
      <c r="V15" s="624"/>
      <c r="W15" s="624"/>
      <c r="X15" s="624"/>
      <c r="Y15" s="625"/>
      <c r="Z15" s="626">
        <v>0.1</v>
      </c>
      <c r="AA15" s="626"/>
      <c r="AB15" s="626"/>
      <c r="AC15" s="626"/>
      <c r="AD15" s="627">
        <v>4164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31479</v>
      </c>
      <c r="BH15" s="624"/>
      <c r="BI15" s="624"/>
      <c r="BJ15" s="624"/>
      <c r="BK15" s="624"/>
      <c r="BL15" s="624"/>
      <c r="BM15" s="624"/>
      <c r="BN15" s="625"/>
      <c r="BO15" s="626">
        <v>10.3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882327</v>
      </c>
      <c r="CS15" s="624"/>
      <c r="CT15" s="624"/>
      <c r="CU15" s="624"/>
      <c r="CV15" s="624"/>
      <c r="CW15" s="624"/>
      <c r="CX15" s="624"/>
      <c r="CY15" s="625"/>
      <c r="CZ15" s="626">
        <v>16.5</v>
      </c>
      <c r="DA15" s="626"/>
      <c r="DB15" s="626"/>
      <c r="DC15" s="626"/>
      <c r="DD15" s="632">
        <v>600006</v>
      </c>
      <c r="DE15" s="624"/>
      <c r="DF15" s="624"/>
      <c r="DG15" s="624"/>
      <c r="DH15" s="624"/>
      <c r="DI15" s="624"/>
      <c r="DJ15" s="624"/>
      <c r="DK15" s="624"/>
      <c r="DL15" s="624"/>
      <c r="DM15" s="624"/>
      <c r="DN15" s="624"/>
      <c r="DO15" s="624"/>
      <c r="DP15" s="625"/>
      <c r="DQ15" s="632">
        <v>263315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5735</v>
      </c>
      <c r="S16" s="624"/>
      <c r="T16" s="624"/>
      <c r="U16" s="624"/>
      <c r="V16" s="624"/>
      <c r="W16" s="624"/>
      <c r="X16" s="624"/>
      <c r="Y16" s="625"/>
      <c r="Z16" s="626">
        <v>0.1</v>
      </c>
      <c r="AA16" s="626"/>
      <c r="AB16" s="626"/>
      <c r="AC16" s="626"/>
      <c r="AD16" s="627">
        <v>5735</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12781</v>
      </c>
      <c r="S17" s="624"/>
      <c r="T17" s="624"/>
      <c r="U17" s="624"/>
      <c r="V17" s="624"/>
      <c r="W17" s="624"/>
      <c r="X17" s="624"/>
      <c r="Y17" s="625"/>
      <c r="Z17" s="626">
        <v>0.2</v>
      </c>
      <c r="AA17" s="626"/>
      <c r="AB17" s="626"/>
      <c r="AC17" s="626"/>
      <c r="AD17" s="627">
        <v>12781</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535951</v>
      </c>
      <c r="CS17" s="624"/>
      <c r="CT17" s="624"/>
      <c r="CU17" s="624"/>
      <c r="CV17" s="624"/>
      <c r="CW17" s="624"/>
      <c r="CX17" s="624"/>
      <c r="CY17" s="625"/>
      <c r="CZ17" s="626">
        <v>10</v>
      </c>
      <c r="DA17" s="626"/>
      <c r="DB17" s="626"/>
      <c r="DC17" s="626"/>
      <c r="DD17" s="632" t="s">
        <v>122</v>
      </c>
      <c r="DE17" s="624"/>
      <c r="DF17" s="624"/>
      <c r="DG17" s="624"/>
      <c r="DH17" s="624"/>
      <c r="DI17" s="624"/>
      <c r="DJ17" s="624"/>
      <c r="DK17" s="624"/>
      <c r="DL17" s="624"/>
      <c r="DM17" s="624"/>
      <c r="DN17" s="624"/>
      <c r="DO17" s="624"/>
      <c r="DP17" s="625"/>
      <c r="DQ17" s="632">
        <v>517913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1060</v>
      </c>
      <c r="S18" s="624"/>
      <c r="T18" s="624"/>
      <c r="U18" s="624"/>
      <c r="V18" s="624"/>
      <c r="W18" s="624"/>
      <c r="X18" s="624"/>
      <c r="Y18" s="625"/>
      <c r="Z18" s="626">
        <v>0</v>
      </c>
      <c r="AA18" s="626"/>
      <c r="AB18" s="626"/>
      <c r="AC18" s="626"/>
      <c r="AD18" s="627">
        <v>1060</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11721</v>
      </c>
      <c r="S19" s="624"/>
      <c r="T19" s="624"/>
      <c r="U19" s="624"/>
      <c r="V19" s="624"/>
      <c r="W19" s="624"/>
      <c r="X19" s="624"/>
      <c r="Y19" s="625"/>
      <c r="Z19" s="626">
        <v>0.2</v>
      </c>
      <c r="AA19" s="626"/>
      <c r="AB19" s="626"/>
      <c r="AC19" s="626"/>
      <c r="AD19" s="627">
        <v>11721</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1482</v>
      </c>
      <c r="BH19" s="624"/>
      <c r="BI19" s="624"/>
      <c r="BJ19" s="624"/>
      <c r="BK19" s="624"/>
      <c r="BL19" s="624"/>
      <c r="BM19" s="624"/>
      <c r="BN19" s="625"/>
      <c r="BO19" s="626">
        <v>0.5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1482</v>
      </c>
      <c r="BH20" s="624"/>
      <c r="BI20" s="624"/>
      <c r="BJ20" s="624"/>
      <c r="BK20" s="624"/>
      <c r="BL20" s="624"/>
      <c r="BM20" s="624"/>
      <c r="BN20" s="625"/>
      <c r="BO20" s="626">
        <v>0.5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5345564</v>
      </c>
      <c r="CS20" s="624"/>
      <c r="CT20" s="624"/>
      <c r="CU20" s="624"/>
      <c r="CV20" s="624"/>
      <c r="CW20" s="624"/>
      <c r="CX20" s="624"/>
      <c r="CY20" s="625"/>
      <c r="CZ20" s="626">
        <v>100</v>
      </c>
      <c r="DA20" s="626"/>
      <c r="DB20" s="626"/>
      <c r="DC20" s="626"/>
      <c r="DD20" s="632">
        <v>1662992</v>
      </c>
      <c r="DE20" s="624"/>
      <c r="DF20" s="624"/>
      <c r="DG20" s="624"/>
      <c r="DH20" s="624"/>
      <c r="DI20" s="624"/>
      <c r="DJ20" s="624"/>
      <c r="DK20" s="624"/>
      <c r="DL20" s="624"/>
      <c r="DM20" s="624"/>
      <c r="DN20" s="624"/>
      <c r="DO20" s="624"/>
      <c r="DP20" s="625"/>
      <c r="DQ20" s="632">
        <v>3168844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2401594</v>
      </c>
      <c r="S21" s="624"/>
      <c r="T21" s="624"/>
      <c r="U21" s="624"/>
      <c r="V21" s="624"/>
      <c r="W21" s="624"/>
      <c r="X21" s="624"/>
      <c r="Y21" s="625"/>
      <c r="Z21" s="626">
        <v>44.2</v>
      </c>
      <c r="AA21" s="626"/>
      <c r="AB21" s="626"/>
      <c r="AC21" s="626"/>
      <c r="AD21" s="627">
        <v>2138148</v>
      </c>
      <c r="AE21" s="627"/>
      <c r="AF21" s="627"/>
      <c r="AG21" s="627"/>
      <c r="AH21" s="627"/>
      <c r="AI21" s="627"/>
      <c r="AJ21" s="627"/>
      <c r="AK21" s="627"/>
      <c r="AL21" s="628">
        <v>81.7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1482</v>
      </c>
      <c r="BH21" s="624"/>
      <c r="BI21" s="624"/>
      <c r="BJ21" s="624"/>
      <c r="BK21" s="624"/>
      <c r="BL21" s="624"/>
      <c r="BM21" s="624"/>
      <c r="BN21" s="625"/>
      <c r="BO21" s="626">
        <v>0.5</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2138148</v>
      </c>
      <c r="S22" s="624"/>
      <c r="T22" s="624"/>
      <c r="U22" s="624"/>
      <c r="V22" s="624"/>
      <c r="W22" s="624"/>
      <c r="X22" s="624"/>
      <c r="Y22" s="625"/>
      <c r="Z22" s="626">
        <v>39.299999999999997</v>
      </c>
      <c r="AA22" s="626"/>
      <c r="AB22" s="626"/>
      <c r="AC22" s="626"/>
      <c r="AD22" s="627">
        <v>2138148</v>
      </c>
      <c r="AE22" s="627"/>
      <c r="AF22" s="627"/>
      <c r="AG22" s="627"/>
      <c r="AH22" s="627"/>
      <c r="AI22" s="627"/>
      <c r="AJ22" s="627"/>
      <c r="AK22" s="627"/>
      <c r="AL22" s="628">
        <v>81.7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263446</v>
      </c>
      <c r="S23" s="624"/>
      <c r="T23" s="624"/>
      <c r="U23" s="624"/>
      <c r="V23" s="624"/>
      <c r="W23" s="624"/>
      <c r="X23" s="624"/>
      <c r="Y23" s="625"/>
      <c r="Z23" s="626">
        <v>4.8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1522930</v>
      </c>
      <c r="CS24" s="613"/>
      <c r="CT24" s="613"/>
      <c r="CU24" s="613"/>
      <c r="CV24" s="613"/>
      <c r="CW24" s="613"/>
      <c r="CX24" s="613"/>
      <c r="CY24" s="614"/>
      <c r="CZ24" s="617">
        <v>28.5</v>
      </c>
      <c r="DA24" s="618"/>
      <c r="DB24" s="618"/>
      <c r="DC24" s="634"/>
      <c r="DD24" s="657">
        <v>1314272</v>
      </c>
      <c r="DE24" s="613"/>
      <c r="DF24" s="613"/>
      <c r="DG24" s="613"/>
      <c r="DH24" s="613"/>
      <c r="DI24" s="613"/>
      <c r="DJ24" s="613"/>
      <c r="DK24" s="614"/>
      <c r="DL24" s="657">
        <v>1149114</v>
      </c>
      <c r="DM24" s="613"/>
      <c r="DN24" s="613"/>
      <c r="DO24" s="613"/>
      <c r="DP24" s="613"/>
      <c r="DQ24" s="613"/>
      <c r="DR24" s="613"/>
      <c r="DS24" s="613"/>
      <c r="DT24" s="613"/>
      <c r="DU24" s="613"/>
      <c r="DV24" s="614"/>
      <c r="DW24" s="617">
        <v>43.9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2867786</v>
      </c>
      <c r="S25" s="624"/>
      <c r="T25" s="624"/>
      <c r="U25" s="624"/>
      <c r="V25" s="624"/>
      <c r="W25" s="624"/>
      <c r="X25" s="624"/>
      <c r="Y25" s="625"/>
      <c r="Z25" s="626">
        <v>52.8</v>
      </c>
      <c r="AA25" s="626"/>
      <c r="AB25" s="626"/>
      <c r="AC25" s="626"/>
      <c r="AD25" s="627">
        <v>2604340</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714306</v>
      </c>
      <c r="CS25" s="653"/>
      <c r="CT25" s="653"/>
      <c r="CU25" s="653"/>
      <c r="CV25" s="653"/>
      <c r="CW25" s="653"/>
      <c r="CX25" s="653"/>
      <c r="CY25" s="654"/>
      <c r="CZ25" s="628">
        <v>13.4</v>
      </c>
      <c r="DA25" s="655"/>
      <c r="DB25" s="655"/>
      <c r="DC25" s="658"/>
      <c r="DD25" s="632">
        <v>670337</v>
      </c>
      <c r="DE25" s="653"/>
      <c r="DF25" s="653"/>
      <c r="DG25" s="653"/>
      <c r="DH25" s="653"/>
      <c r="DI25" s="653"/>
      <c r="DJ25" s="653"/>
      <c r="DK25" s="654"/>
      <c r="DL25" s="632">
        <v>553928</v>
      </c>
      <c r="DM25" s="653"/>
      <c r="DN25" s="653"/>
      <c r="DO25" s="653"/>
      <c r="DP25" s="653"/>
      <c r="DQ25" s="653"/>
      <c r="DR25" s="653"/>
      <c r="DS25" s="653"/>
      <c r="DT25" s="653"/>
      <c r="DU25" s="653"/>
      <c r="DV25" s="654"/>
      <c r="DW25" s="628">
        <v>21.1</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403009</v>
      </c>
      <c r="CS26" s="624"/>
      <c r="CT26" s="624"/>
      <c r="CU26" s="624"/>
      <c r="CV26" s="624"/>
      <c r="CW26" s="624"/>
      <c r="CX26" s="624"/>
      <c r="CY26" s="625"/>
      <c r="CZ26" s="628">
        <v>7.5</v>
      </c>
      <c r="DA26" s="655"/>
      <c r="DB26" s="655"/>
      <c r="DC26" s="658"/>
      <c r="DD26" s="632">
        <v>359049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7331</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306305</v>
      </c>
      <c r="BH27" s="624"/>
      <c r="BI27" s="624"/>
      <c r="BJ27" s="624"/>
      <c r="BK27" s="624"/>
      <c r="BL27" s="624"/>
      <c r="BM27" s="624"/>
      <c r="BN27" s="625"/>
      <c r="BO27" s="626">
        <v>100</v>
      </c>
      <c r="BP27" s="626"/>
      <c r="BQ27" s="626"/>
      <c r="BR27" s="626"/>
      <c r="BS27" s="627">
        <v>8868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272673</v>
      </c>
      <c r="CS27" s="653"/>
      <c r="CT27" s="653"/>
      <c r="CU27" s="653"/>
      <c r="CV27" s="653"/>
      <c r="CW27" s="653"/>
      <c r="CX27" s="653"/>
      <c r="CY27" s="654"/>
      <c r="CZ27" s="628">
        <v>5.0999999999999996</v>
      </c>
      <c r="DA27" s="655"/>
      <c r="DB27" s="655"/>
      <c r="DC27" s="658"/>
      <c r="DD27" s="632">
        <v>126022</v>
      </c>
      <c r="DE27" s="653"/>
      <c r="DF27" s="653"/>
      <c r="DG27" s="653"/>
      <c r="DH27" s="653"/>
      <c r="DI27" s="653"/>
      <c r="DJ27" s="653"/>
      <c r="DK27" s="654"/>
      <c r="DL27" s="632">
        <v>77273</v>
      </c>
      <c r="DM27" s="653"/>
      <c r="DN27" s="653"/>
      <c r="DO27" s="653"/>
      <c r="DP27" s="653"/>
      <c r="DQ27" s="653"/>
      <c r="DR27" s="653"/>
      <c r="DS27" s="653"/>
      <c r="DT27" s="653"/>
      <c r="DU27" s="653"/>
      <c r="DV27" s="654"/>
      <c r="DW27" s="628">
        <v>2.9</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58331</v>
      </c>
      <c r="S28" s="624"/>
      <c r="T28" s="624"/>
      <c r="U28" s="624"/>
      <c r="V28" s="624"/>
      <c r="W28" s="624"/>
      <c r="X28" s="624"/>
      <c r="Y28" s="625"/>
      <c r="Z28" s="626">
        <v>1.1000000000000001</v>
      </c>
      <c r="AA28" s="626"/>
      <c r="AB28" s="626"/>
      <c r="AC28" s="626"/>
      <c r="AD28" s="627">
        <v>1311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535951</v>
      </c>
      <c r="CS28" s="624"/>
      <c r="CT28" s="624"/>
      <c r="CU28" s="624"/>
      <c r="CV28" s="624"/>
      <c r="CW28" s="624"/>
      <c r="CX28" s="624"/>
      <c r="CY28" s="625"/>
      <c r="CZ28" s="628">
        <v>10</v>
      </c>
      <c r="DA28" s="655"/>
      <c r="DB28" s="655"/>
      <c r="DC28" s="658"/>
      <c r="DD28" s="632">
        <v>517913</v>
      </c>
      <c r="DE28" s="624"/>
      <c r="DF28" s="624"/>
      <c r="DG28" s="624"/>
      <c r="DH28" s="624"/>
      <c r="DI28" s="624"/>
      <c r="DJ28" s="624"/>
      <c r="DK28" s="625"/>
      <c r="DL28" s="632">
        <v>517913</v>
      </c>
      <c r="DM28" s="624"/>
      <c r="DN28" s="624"/>
      <c r="DO28" s="624"/>
      <c r="DP28" s="624"/>
      <c r="DQ28" s="624"/>
      <c r="DR28" s="624"/>
      <c r="DS28" s="624"/>
      <c r="DT28" s="624"/>
      <c r="DU28" s="624"/>
      <c r="DV28" s="625"/>
      <c r="DW28" s="628">
        <v>19.8</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1805</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535893</v>
      </c>
      <c r="CS29" s="653"/>
      <c r="CT29" s="653"/>
      <c r="CU29" s="653"/>
      <c r="CV29" s="653"/>
      <c r="CW29" s="653"/>
      <c r="CX29" s="653"/>
      <c r="CY29" s="654"/>
      <c r="CZ29" s="628">
        <v>10</v>
      </c>
      <c r="DA29" s="655"/>
      <c r="DB29" s="655"/>
      <c r="DC29" s="658"/>
      <c r="DD29" s="632">
        <v>517855</v>
      </c>
      <c r="DE29" s="653"/>
      <c r="DF29" s="653"/>
      <c r="DG29" s="653"/>
      <c r="DH29" s="653"/>
      <c r="DI29" s="653"/>
      <c r="DJ29" s="653"/>
      <c r="DK29" s="654"/>
      <c r="DL29" s="632">
        <v>517855</v>
      </c>
      <c r="DM29" s="653"/>
      <c r="DN29" s="653"/>
      <c r="DO29" s="653"/>
      <c r="DP29" s="653"/>
      <c r="DQ29" s="653"/>
      <c r="DR29" s="653"/>
      <c r="DS29" s="653"/>
      <c r="DT29" s="653"/>
      <c r="DU29" s="653"/>
      <c r="DV29" s="654"/>
      <c r="DW29" s="628">
        <v>19.8</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524477</v>
      </c>
      <c r="S30" s="624"/>
      <c r="T30" s="624"/>
      <c r="U30" s="624"/>
      <c r="V30" s="624"/>
      <c r="W30" s="624"/>
      <c r="X30" s="624"/>
      <c r="Y30" s="625"/>
      <c r="Z30" s="626">
        <v>9.6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522843</v>
      </c>
      <c r="CS30" s="624"/>
      <c r="CT30" s="624"/>
      <c r="CU30" s="624"/>
      <c r="CV30" s="624"/>
      <c r="CW30" s="624"/>
      <c r="CX30" s="624"/>
      <c r="CY30" s="625"/>
      <c r="CZ30" s="628">
        <v>9.8000000000000007</v>
      </c>
      <c r="DA30" s="655"/>
      <c r="DB30" s="655"/>
      <c r="DC30" s="658"/>
      <c r="DD30" s="632">
        <v>505592</v>
      </c>
      <c r="DE30" s="624"/>
      <c r="DF30" s="624"/>
      <c r="DG30" s="624"/>
      <c r="DH30" s="624"/>
      <c r="DI30" s="624"/>
      <c r="DJ30" s="624"/>
      <c r="DK30" s="625"/>
      <c r="DL30" s="632">
        <v>505592</v>
      </c>
      <c r="DM30" s="624"/>
      <c r="DN30" s="624"/>
      <c r="DO30" s="624"/>
      <c r="DP30" s="624"/>
      <c r="DQ30" s="624"/>
      <c r="DR30" s="624"/>
      <c r="DS30" s="624"/>
      <c r="DT30" s="624"/>
      <c r="DU30" s="624"/>
      <c r="DV30" s="625"/>
      <c r="DW30" s="628">
        <v>19.3</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99.8</v>
      </c>
      <c r="BH31" s="667"/>
      <c r="BI31" s="667"/>
      <c r="BJ31" s="667"/>
      <c r="BK31" s="667"/>
      <c r="BL31" s="667"/>
      <c r="BM31" s="618">
        <v>95.9</v>
      </c>
      <c r="BN31" s="667"/>
      <c r="BO31" s="667"/>
      <c r="BP31" s="667"/>
      <c r="BQ31" s="668"/>
      <c r="BR31" s="670">
        <v>99.7</v>
      </c>
      <c r="BS31" s="667"/>
      <c r="BT31" s="667"/>
      <c r="BU31" s="667"/>
      <c r="BV31" s="667"/>
      <c r="BW31" s="667"/>
      <c r="BX31" s="618">
        <v>94.4</v>
      </c>
      <c r="BY31" s="667"/>
      <c r="BZ31" s="667"/>
      <c r="CA31" s="667"/>
      <c r="CB31" s="668"/>
      <c r="CD31" s="663"/>
      <c r="CE31" s="664"/>
      <c r="CF31" s="620" t="s">
        <v>300</v>
      </c>
      <c r="CG31" s="621"/>
      <c r="CH31" s="621"/>
      <c r="CI31" s="621"/>
      <c r="CJ31" s="621"/>
      <c r="CK31" s="621"/>
      <c r="CL31" s="621"/>
      <c r="CM31" s="621"/>
      <c r="CN31" s="621"/>
      <c r="CO31" s="621"/>
      <c r="CP31" s="621"/>
      <c r="CQ31" s="622"/>
      <c r="CR31" s="623">
        <v>13050</v>
      </c>
      <c r="CS31" s="653"/>
      <c r="CT31" s="653"/>
      <c r="CU31" s="653"/>
      <c r="CV31" s="653"/>
      <c r="CW31" s="653"/>
      <c r="CX31" s="653"/>
      <c r="CY31" s="654"/>
      <c r="CZ31" s="628">
        <v>0.2</v>
      </c>
      <c r="DA31" s="655"/>
      <c r="DB31" s="655"/>
      <c r="DC31" s="658"/>
      <c r="DD31" s="632">
        <v>12263</v>
      </c>
      <c r="DE31" s="653"/>
      <c r="DF31" s="653"/>
      <c r="DG31" s="653"/>
      <c r="DH31" s="653"/>
      <c r="DI31" s="653"/>
      <c r="DJ31" s="653"/>
      <c r="DK31" s="654"/>
      <c r="DL31" s="632">
        <v>12263</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221128</v>
      </c>
      <c r="S32" s="624"/>
      <c r="T32" s="624"/>
      <c r="U32" s="624"/>
      <c r="V32" s="624"/>
      <c r="W32" s="624"/>
      <c r="X32" s="624"/>
      <c r="Y32" s="625"/>
      <c r="Z32" s="626">
        <v>4.0999999999999996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53"/>
      <c r="BI32" s="653"/>
      <c r="BJ32" s="653"/>
      <c r="BK32" s="653"/>
      <c r="BL32" s="653"/>
      <c r="BM32" s="629">
        <v>98.9</v>
      </c>
      <c r="BN32" s="653"/>
      <c r="BO32" s="653"/>
      <c r="BP32" s="653"/>
      <c r="BQ32" s="669"/>
      <c r="BR32" s="680">
        <v>99.6</v>
      </c>
      <c r="BS32" s="653"/>
      <c r="BT32" s="653"/>
      <c r="BU32" s="653"/>
      <c r="BV32" s="653"/>
      <c r="BW32" s="653"/>
      <c r="BX32" s="629">
        <v>98.8</v>
      </c>
      <c r="BY32" s="653"/>
      <c r="BZ32" s="653"/>
      <c r="CA32" s="653"/>
      <c r="CB32" s="669"/>
      <c r="CD32" s="665"/>
      <c r="CE32" s="666"/>
      <c r="CF32" s="620" t="s">
        <v>304</v>
      </c>
      <c r="CG32" s="621"/>
      <c r="CH32" s="621"/>
      <c r="CI32" s="621"/>
      <c r="CJ32" s="621"/>
      <c r="CK32" s="621"/>
      <c r="CL32" s="621"/>
      <c r="CM32" s="621"/>
      <c r="CN32" s="621"/>
      <c r="CO32" s="621"/>
      <c r="CP32" s="621"/>
      <c r="CQ32" s="622"/>
      <c r="CR32" s="623">
        <v>58</v>
      </c>
      <c r="CS32" s="624"/>
      <c r="CT32" s="624"/>
      <c r="CU32" s="624"/>
      <c r="CV32" s="624"/>
      <c r="CW32" s="624"/>
      <c r="CX32" s="624"/>
      <c r="CY32" s="625"/>
      <c r="CZ32" s="628">
        <v>0</v>
      </c>
      <c r="DA32" s="655"/>
      <c r="DB32" s="655"/>
      <c r="DC32" s="658"/>
      <c r="DD32" s="632">
        <v>58</v>
      </c>
      <c r="DE32" s="624"/>
      <c r="DF32" s="624"/>
      <c r="DG32" s="624"/>
      <c r="DH32" s="624"/>
      <c r="DI32" s="624"/>
      <c r="DJ32" s="624"/>
      <c r="DK32" s="625"/>
      <c r="DL32" s="632">
        <v>58</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41628</v>
      </c>
      <c r="S33" s="624"/>
      <c r="T33" s="624"/>
      <c r="U33" s="624"/>
      <c r="V33" s="624"/>
      <c r="W33" s="624"/>
      <c r="X33" s="624"/>
      <c r="Y33" s="625"/>
      <c r="Z33" s="626">
        <v>0.8</v>
      </c>
      <c r="AA33" s="626"/>
      <c r="AB33" s="626"/>
      <c r="AC33" s="626"/>
      <c r="AD33" s="627">
        <v>10130</v>
      </c>
      <c r="AE33" s="627"/>
      <c r="AF33" s="627"/>
      <c r="AG33" s="627"/>
      <c r="AH33" s="627"/>
      <c r="AI33" s="627"/>
      <c r="AJ33" s="627"/>
      <c r="AK33" s="627"/>
      <c r="AL33" s="628">
        <v>0.4</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99.8</v>
      </c>
      <c r="BH33" s="682"/>
      <c r="BI33" s="682"/>
      <c r="BJ33" s="682"/>
      <c r="BK33" s="682"/>
      <c r="BL33" s="682"/>
      <c r="BM33" s="683">
        <v>90.3</v>
      </c>
      <c r="BN33" s="682"/>
      <c r="BO33" s="682"/>
      <c r="BP33" s="682"/>
      <c r="BQ33" s="684"/>
      <c r="BR33" s="681">
        <v>99.7</v>
      </c>
      <c r="BS33" s="682"/>
      <c r="BT33" s="682"/>
      <c r="BU33" s="682"/>
      <c r="BV33" s="682"/>
      <c r="BW33" s="682"/>
      <c r="BX33" s="683">
        <v>85.5</v>
      </c>
      <c r="BY33" s="682"/>
      <c r="BZ33" s="682"/>
      <c r="CA33" s="682"/>
      <c r="CB33" s="684"/>
      <c r="CD33" s="620" t="s">
        <v>307</v>
      </c>
      <c r="CE33" s="621"/>
      <c r="CF33" s="621"/>
      <c r="CG33" s="621"/>
      <c r="CH33" s="621"/>
      <c r="CI33" s="621"/>
      <c r="CJ33" s="621"/>
      <c r="CK33" s="621"/>
      <c r="CL33" s="621"/>
      <c r="CM33" s="621"/>
      <c r="CN33" s="621"/>
      <c r="CO33" s="621"/>
      <c r="CP33" s="621"/>
      <c r="CQ33" s="622"/>
      <c r="CR33" s="623">
        <v>2159642</v>
      </c>
      <c r="CS33" s="653"/>
      <c r="CT33" s="653"/>
      <c r="CU33" s="653"/>
      <c r="CV33" s="653"/>
      <c r="CW33" s="653"/>
      <c r="CX33" s="653"/>
      <c r="CY33" s="654"/>
      <c r="CZ33" s="628">
        <v>40.4</v>
      </c>
      <c r="DA33" s="655"/>
      <c r="DB33" s="655"/>
      <c r="DC33" s="658"/>
      <c r="DD33" s="632">
        <v>1740448</v>
      </c>
      <c r="DE33" s="653"/>
      <c r="DF33" s="653"/>
      <c r="DG33" s="653"/>
      <c r="DH33" s="653"/>
      <c r="DI33" s="653"/>
      <c r="DJ33" s="653"/>
      <c r="DK33" s="654"/>
      <c r="DL33" s="632">
        <v>673322</v>
      </c>
      <c r="DM33" s="653"/>
      <c r="DN33" s="653"/>
      <c r="DO33" s="653"/>
      <c r="DP33" s="653"/>
      <c r="DQ33" s="653"/>
      <c r="DR33" s="653"/>
      <c r="DS33" s="653"/>
      <c r="DT33" s="653"/>
      <c r="DU33" s="653"/>
      <c r="DV33" s="654"/>
      <c r="DW33" s="628">
        <v>25.7</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103800</v>
      </c>
      <c r="S34" s="624"/>
      <c r="T34" s="624"/>
      <c r="U34" s="624"/>
      <c r="V34" s="624"/>
      <c r="W34" s="624"/>
      <c r="X34" s="624"/>
      <c r="Y34" s="625"/>
      <c r="Z34" s="626">
        <v>1.9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503840</v>
      </c>
      <c r="CS34" s="624"/>
      <c r="CT34" s="624"/>
      <c r="CU34" s="624"/>
      <c r="CV34" s="624"/>
      <c r="CW34" s="624"/>
      <c r="CX34" s="624"/>
      <c r="CY34" s="625"/>
      <c r="CZ34" s="628">
        <v>9.4</v>
      </c>
      <c r="DA34" s="655"/>
      <c r="DB34" s="655"/>
      <c r="DC34" s="658"/>
      <c r="DD34" s="632">
        <v>364466</v>
      </c>
      <c r="DE34" s="624"/>
      <c r="DF34" s="624"/>
      <c r="DG34" s="624"/>
      <c r="DH34" s="624"/>
      <c r="DI34" s="624"/>
      <c r="DJ34" s="624"/>
      <c r="DK34" s="625"/>
      <c r="DL34" s="632">
        <v>145600</v>
      </c>
      <c r="DM34" s="624"/>
      <c r="DN34" s="624"/>
      <c r="DO34" s="624"/>
      <c r="DP34" s="624"/>
      <c r="DQ34" s="624"/>
      <c r="DR34" s="624"/>
      <c r="DS34" s="624"/>
      <c r="DT34" s="624"/>
      <c r="DU34" s="624"/>
      <c r="DV34" s="625"/>
      <c r="DW34" s="628">
        <v>5.6</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507113</v>
      </c>
      <c r="S35" s="624"/>
      <c r="T35" s="624"/>
      <c r="U35" s="624"/>
      <c r="V35" s="624"/>
      <c r="W35" s="624"/>
      <c r="X35" s="624"/>
      <c r="Y35" s="625"/>
      <c r="Z35" s="626">
        <v>9.3000000000000007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92825</v>
      </c>
      <c r="CS35" s="653"/>
      <c r="CT35" s="653"/>
      <c r="CU35" s="653"/>
      <c r="CV35" s="653"/>
      <c r="CW35" s="653"/>
      <c r="CX35" s="653"/>
      <c r="CY35" s="654"/>
      <c r="CZ35" s="628">
        <v>1.7</v>
      </c>
      <c r="DA35" s="655"/>
      <c r="DB35" s="655"/>
      <c r="DC35" s="658"/>
      <c r="DD35" s="632">
        <v>86825</v>
      </c>
      <c r="DE35" s="653"/>
      <c r="DF35" s="653"/>
      <c r="DG35" s="653"/>
      <c r="DH35" s="653"/>
      <c r="DI35" s="653"/>
      <c r="DJ35" s="653"/>
      <c r="DK35" s="654"/>
      <c r="DL35" s="632">
        <v>85526</v>
      </c>
      <c r="DM35" s="653"/>
      <c r="DN35" s="653"/>
      <c r="DO35" s="653"/>
      <c r="DP35" s="653"/>
      <c r="DQ35" s="653"/>
      <c r="DR35" s="653"/>
      <c r="DS35" s="653"/>
      <c r="DT35" s="653"/>
      <c r="DU35" s="653"/>
      <c r="DV35" s="654"/>
      <c r="DW35" s="628">
        <v>3.3</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137741</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605377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3522</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745017</v>
      </c>
      <c r="CS36" s="624"/>
      <c r="CT36" s="624"/>
      <c r="CU36" s="624"/>
      <c r="CV36" s="624"/>
      <c r="CW36" s="624"/>
      <c r="CX36" s="624"/>
      <c r="CY36" s="625"/>
      <c r="CZ36" s="628">
        <v>13.9</v>
      </c>
      <c r="DA36" s="655"/>
      <c r="DB36" s="655"/>
      <c r="DC36" s="658"/>
      <c r="DD36" s="632">
        <v>647720</v>
      </c>
      <c r="DE36" s="624"/>
      <c r="DF36" s="624"/>
      <c r="DG36" s="624"/>
      <c r="DH36" s="624"/>
      <c r="DI36" s="624"/>
      <c r="DJ36" s="624"/>
      <c r="DK36" s="625"/>
      <c r="DL36" s="632">
        <v>231162</v>
      </c>
      <c r="DM36" s="624"/>
      <c r="DN36" s="624"/>
      <c r="DO36" s="624"/>
      <c r="DP36" s="624"/>
      <c r="DQ36" s="624"/>
      <c r="DR36" s="624"/>
      <c r="DS36" s="624"/>
      <c r="DT36" s="624"/>
      <c r="DU36" s="624"/>
      <c r="DV36" s="625"/>
      <c r="DW36" s="628">
        <v>8.8000000000000007</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137763</v>
      </c>
      <c r="S37" s="624"/>
      <c r="T37" s="624"/>
      <c r="U37" s="624"/>
      <c r="V37" s="624"/>
      <c r="W37" s="624"/>
      <c r="X37" s="624"/>
      <c r="Y37" s="625"/>
      <c r="Z37" s="626">
        <v>2.5</v>
      </c>
      <c r="AA37" s="626"/>
      <c r="AB37" s="626"/>
      <c r="AC37" s="626"/>
      <c r="AD37" s="627">
        <v>390</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202392</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-1663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268684</v>
      </c>
      <c r="CS37" s="653"/>
      <c r="CT37" s="653"/>
      <c r="CU37" s="653"/>
      <c r="CV37" s="653"/>
      <c r="CW37" s="653"/>
      <c r="CX37" s="653"/>
      <c r="CY37" s="654"/>
      <c r="CZ37" s="628">
        <v>5</v>
      </c>
      <c r="DA37" s="655"/>
      <c r="DB37" s="655"/>
      <c r="DC37" s="658"/>
      <c r="DD37" s="632">
        <v>238844</v>
      </c>
      <c r="DE37" s="653"/>
      <c r="DF37" s="653"/>
      <c r="DG37" s="653"/>
      <c r="DH37" s="653"/>
      <c r="DI37" s="653"/>
      <c r="DJ37" s="653"/>
      <c r="DK37" s="654"/>
      <c r="DL37" s="632" t="s">
        <v>122</v>
      </c>
      <c r="DM37" s="653"/>
      <c r="DN37" s="653"/>
      <c r="DO37" s="653"/>
      <c r="DP37" s="653"/>
      <c r="DQ37" s="653"/>
      <c r="DR37" s="653"/>
      <c r="DS37" s="653"/>
      <c r="DT37" s="653"/>
      <c r="DU37" s="653"/>
      <c r="DV37" s="654"/>
      <c r="DW37" s="628" t="s">
        <v>122</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826108</v>
      </c>
      <c r="S38" s="624"/>
      <c r="T38" s="624"/>
      <c r="U38" s="624"/>
      <c r="V38" s="624"/>
      <c r="W38" s="624"/>
      <c r="X38" s="624"/>
      <c r="Y38" s="625"/>
      <c r="Z38" s="626">
        <v>15.2</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121100</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384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274099</v>
      </c>
      <c r="CS38" s="624"/>
      <c r="CT38" s="624"/>
      <c r="CU38" s="624"/>
      <c r="CV38" s="624"/>
      <c r="CW38" s="624"/>
      <c r="CX38" s="624"/>
      <c r="CY38" s="625"/>
      <c r="CZ38" s="628">
        <v>5.0999999999999996</v>
      </c>
      <c r="DA38" s="655"/>
      <c r="DB38" s="655"/>
      <c r="DC38" s="658"/>
      <c r="DD38" s="632">
        <v>234159</v>
      </c>
      <c r="DE38" s="624"/>
      <c r="DF38" s="624"/>
      <c r="DG38" s="624"/>
      <c r="DH38" s="624"/>
      <c r="DI38" s="624"/>
      <c r="DJ38" s="624"/>
      <c r="DK38" s="625"/>
      <c r="DL38" s="632">
        <v>211034</v>
      </c>
      <c r="DM38" s="624"/>
      <c r="DN38" s="624"/>
      <c r="DO38" s="624"/>
      <c r="DP38" s="624"/>
      <c r="DQ38" s="624"/>
      <c r="DR38" s="624"/>
      <c r="DS38" s="624"/>
      <c r="DT38" s="624"/>
      <c r="DU38" s="624"/>
      <c r="DV38" s="625"/>
      <c r="DW38" s="628">
        <v>8.1</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10887</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550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508861</v>
      </c>
      <c r="CS39" s="653"/>
      <c r="CT39" s="653"/>
      <c r="CU39" s="653"/>
      <c r="CV39" s="653"/>
      <c r="CW39" s="653"/>
      <c r="CX39" s="653"/>
      <c r="CY39" s="654"/>
      <c r="CZ39" s="628">
        <v>9.5</v>
      </c>
      <c r="DA39" s="655"/>
      <c r="DB39" s="655"/>
      <c r="DC39" s="658"/>
      <c r="DD39" s="632">
        <v>407278</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4308</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7786</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35000</v>
      </c>
      <c r="CS40" s="624"/>
      <c r="CT40" s="624"/>
      <c r="CU40" s="624"/>
      <c r="CV40" s="624"/>
      <c r="CW40" s="624"/>
      <c r="CX40" s="624"/>
      <c r="CY40" s="625"/>
      <c r="CZ40" s="628">
        <v>0.7</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5435011</v>
      </c>
      <c r="S41" s="699"/>
      <c r="T41" s="699"/>
      <c r="U41" s="699"/>
      <c r="V41" s="699"/>
      <c r="W41" s="699"/>
      <c r="X41" s="699"/>
      <c r="Y41" s="700"/>
      <c r="Z41" s="701">
        <v>100</v>
      </c>
      <c r="AA41" s="701"/>
      <c r="AB41" s="701"/>
      <c r="AC41" s="701"/>
      <c r="AD41" s="702">
        <v>2616171</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52053</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211159</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453</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1662992</v>
      </c>
      <c r="CS42" s="653"/>
      <c r="CT42" s="653"/>
      <c r="CU42" s="653"/>
      <c r="CV42" s="653"/>
      <c r="CW42" s="653"/>
      <c r="CX42" s="653"/>
      <c r="CY42" s="654"/>
      <c r="CZ42" s="628">
        <v>31.1</v>
      </c>
      <c r="DA42" s="655"/>
      <c r="DB42" s="655"/>
      <c r="DC42" s="658"/>
      <c r="DD42" s="632">
        <v>114124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24636</v>
      </c>
      <c r="CS43" s="653"/>
      <c r="CT43" s="653"/>
      <c r="CU43" s="653"/>
      <c r="CV43" s="653"/>
      <c r="CW43" s="653"/>
      <c r="CX43" s="653"/>
      <c r="CY43" s="654"/>
      <c r="CZ43" s="628">
        <v>0.5</v>
      </c>
      <c r="DA43" s="655"/>
      <c r="DB43" s="655"/>
      <c r="DC43" s="658"/>
      <c r="DD43" s="632">
        <v>6278</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1662992</v>
      </c>
      <c r="CS44" s="624"/>
      <c r="CT44" s="624"/>
      <c r="CU44" s="624"/>
      <c r="CV44" s="624"/>
      <c r="CW44" s="624"/>
      <c r="CX44" s="624"/>
      <c r="CY44" s="625"/>
      <c r="CZ44" s="628">
        <v>31.1</v>
      </c>
      <c r="DA44" s="629"/>
      <c r="DB44" s="629"/>
      <c r="DC44" s="635"/>
      <c r="DD44" s="632">
        <v>114124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707138</v>
      </c>
      <c r="CS45" s="653"/>
      <c r="CT45" s="653"/>
      <c r="CU45" s="653"/>
      <c r="CV45" s="653"/>
      <c r="CW45" s="653"/>
      <c r="CX45" s="653"/>
      <c r="CY45" s="654"/>
      <c r="CZ45" s="628">
        <v>13.2</v>
      </c>
      <c r="DA45" s="655"/>
      <c r="DB45" s="655"/>
      <c r="DC45" s="658"/>
      <c r="DD45" s="632">
        <v>19849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955854</v>
      </c>
      <c r="CS46" s="624"/>
      <c r="CT46" s="624"/>
      <c r="CU46" s="624"/>
      <c r="CV46" s="624"/>
      <c r="CW46" s="624"/>
      <c r="CX46" s="624"/>
      <c r="CY46" s="625"/>
      <c r="CZ46" s="628">
        <v>17.899999999999999</v>
      </c>
      <c r="DA46" s="629"/>
      <c r="DB46" s="629"/>
      <c r="DC46" s="635"/>
      <c r="DD46" s="632">
        <v>94275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5345564</v>
      </c>
      <c r="CS49" s="682"/>
      <c r="CT49" s="682"/>
      <c r="CU49" s="682"/>
      <c r="CV49" s="682"/>
      <c r="CW49" s="682"/>
      <c r="CX49" s="682"/>
      <c r="CY49" s="711"/>
      <c r="CZ49" s="703">
        <v>100</v>
      </c>
      <c r="DA49" s="712"/>
      <c r="DB49" s="712"/>
      <c r="DC49" s="713"/>
      <c r="DD49" s="714">
        <v>3168844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Asu4h/YglPYgZSUVowNgcPQoW6dqxUYLevXkrdzt7/iCp8aDnLINiyIA1CWOlyQpWg19vLEgKad3D73FrImlA==" saltValue="OCpH2gpOQ+sNLCQOJN972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5" sqref="A5:Z8"/>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5435</v>
      </c>
      <c r="R7" s="753"/>
      <c r="S7" s="753"/>
      <c r="T7" s="753"/>
      <c r="U7" s="753"/>
      <c r="V7" s="753">
        <v>5346</v>
      </c>
      <c r="W7" s="753"/>
      <c r="X7" s="753"/>
      <c r="Y7" s="753"/>
      <c r="Z7" s="753"/>
      <c r="AA7" s="753">
        <v>89</v>
      </c>
      <c r="AB7" s="753"/>
      <c r="AC7" s="753"/>
      <c r="AD7" s="753"/>
      <c r="AE7" s="754"/>
      <c r="AF7" s="755">
        <v>87</v>
      </c>
      <c r="AG7" s="756"/>
      <c r="AH7" s="756"/>
      <c r="AI7" s="756"/>
      <c r="AJ7" s="757"/>
      <c r="AK7" s="758">
        <v>507</v>
      </c>
      <c r="AL7" s="759"/>
      <c r="AM7" s="759"/>
      <c r="AN7" s="759"/>
      <c r="AO7" s="759"/>
      <c r="AP7" s="759">
        <v>4358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6</v>
      </c>
      <c r="CI7" s="744"/>
      <c r="CJ7" s="744"/>
      <c r="CK7" s="744"/>
      <c r="CL7" s="745"/>
      <c r="CM7" s="743">
        <v>78</v>
      </c>
      <c r="CN7" s="744"/>
      <c r="CO7" s="744"/>
      <c r="CP7" s="744"/>
      <c r="CQ7" s="745"/>
      <c r="CR7" s="743">
        <v>6</v>
      </c>
      <c r="CS7" s="744"/>
      <c r="CT7" s="744"/>
      <c r="CU7" s="744"/>
      <c r="CV7" s="745"/>
      <c r="CW7" s="743" t="s">
        <v>551</v>
      </c>
      <c r="CX7" s="744"/>
      <c r="CY7" s="744"/>
      <c r="CZ7" s="744"/>
      <c r="DA7" s="745"/>
      <c r="DB7" s="743" t="s">
        <v>551</v>
      </c>
      <c r="DC7" s="744"/>
      <c r="DD7" s="744"/>
      <c r="DE7" s="744"/>
      <c r="DF7" s="745"/>
      <c r="DG7" s="743" t="s">
        <v>551</v>
      </c>
      <c r="DH7" s="744"/>
      <c r="DI7" s="744"/>
      <c r="DJ7" s="744"/>
      <c r="DK7" s="745"/>
      <c r="DL7" s="743" t="s">
        <v>551</v>
      </c>
      <c r="DM7" s="744"/>
      <c r="DN7" s="744"/>
      <c r="DO7" s="744"/>
      <c r="DP7" s="745"/>
      <c r="DQ7" s="743" t="s">
        <v>551</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0</v>
      </c>
      <c r="CI8" s="777"/>
      <c r="CJ8" s="777"/>
      <c r="CK8" s="777"/>
      <c r="CL8" s="778"/>
      <c r="CM8" s="776">
        <v>0</v>
      </c>
      <c r="CN8" s="777"/>
      <c r="CO8" s="777"/>
      <c r="CP8" s="777"/>
      <c r="CQ8" s="778"/>
      <c r="CR8" s="776">
        <v>1</v>
      </c>
      <c r="CS8" s="777"/>
      <c r="CT8" s="777"/>
      <c r="CU8" s="777"/>
      <c r="CV8" s="778"/>
      <c r="CW8" s="776" t="s">
        <v>551</v>
      </c>
      <c r="CX8" s="777"/>
      <c r="CY8" s="777"/>
      <c r="CZ8" s="777"/>
      <c r="DA8" s="778"/>
      <c r="DB8" s="776" t="s">
        <v>551</v>
      </c>
      <c r="DC8" s="777"/>
      <c r="DD8" s="777"/>
      <c r="DE8" s="777"/>
      <c r="DF8" s="778"/>
      <c r="DG8" s="776" t="s">
        <v>551</v>
      </c>
      <c r="DH8" s="777"/>
      <c r="DI8" s="777"/>
      <c r="DJ8" s="777"/>
      <c r="DK8" s="778"/>
      <c r="DL8" s="776" t="s">
        <v>551</v>
      </c>
      <c r="DM8" s="777"/>
      <c r="DN8" s="777"/>
      <c r="DO8" s="777"/>
      <c r="DP8" s="778"/>
      <c r="DQ8" s="776" t="s">
        <v>551</v>
      </c>
      <c r="DR8" s="777"/>
      <c r="DS8" s="777"/>
      <c r="DT8" s="777"/>
      <c r="DU8" s="778"/>
      <c r="DV8" s="773" t="s">
        <v>554</v>
      </c>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5435</v>
      </c>
      <c r="R23" s="793"/>
      <c r="S23" s="793"/>
      <c r="T23" s="793"/>
      <c r="U23" s="793"/>
      <c r="V23" s="793">
        <v>5346</v>
      </c>
      <c r="W23" s="793"/>
      <c r="X23" s="793"/>
      <c r="Y23" s="793"/>
      <c r="Z23" s="793"/>
      <c r="AA23" s="793">
        <v>89</v>
      </c>
      <c r="AB23" s="793"/>
      <c r="AC23" s="793"/>
      <c r="AD23" s="793"/>
      <c r="AE23" s="794"/>
      <c r="AF23" s="795">
        <v>87</v>
      </c>
      <c r="AG23" s="793"/>
      <c r="AH23" s="793"/>
      <c r="AI23" s="793"/>
      <c r="AJ23" s="796"/>
      <c r="AK23" s="797"/>
      <c r="AL23" s="798"/>
      <c r="AM23" s="798"/>
      <c r="AN23" s="798"/>
      <c r="AO23" s="798"/>
      <c r="AP23" s="793">
        <v>4358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420</v>
      </c>
      <c r="R28" s="823"/>
      <c r="S28" s="823"/>
      <c r="T28" s="823"/>
      <c r="U28" s="823"/>
      <c r="V28" s="823">
        <v>416</v>
      </c>
      <c r="W28" s="823"/>
      <c r="X28" s="823"/>
      <c r="Y28" s="823"/>
      <c r="Z28" s="823"/>
      <c r="AA28" s="823">
        <v>4</v>
      </c>
      <c r="AB28" s="823"/>
      <c r="AC28" s="823"/>
      <c r="AD28" s="823"/>
      <c r="AE28" s="824"/>
      <c r="AF28" s="825">
        <v>4</v>
      </c>
      <c r="AG28" s="823"/>
      <c r="AH28" s="823"/>
      <c r="AI28" s="823"/>
      <c r="AJ28" s="826"/>
      <c r="AK28" s="827">
        <v>54</v>
      </c>
      <c r="AL28" s="828"/>
      <c r="AM28" s="828"/>
      <c r="AN28" s="828"/>
      <c r="AO28" s="828"/>
      <c r="AP28" s="828">
        <v>0</v>
      </c>
      <c r="AQ28" s="828"/>
      <c r="AR28" s="828"/>
      <c r="AS28" s="828"/>
      <c r="AT28" s="828"/>
      <c r="AU28" s="828">
        <v>0</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76</v>
      </c>
      <c r="R29" s="784"/>
      <c r="S29" s="784"/>
      <c r="T29" s="784"/>
      <c r="U29" s="784"/>
      <c r="V29" s="784">
        <v>76</v>
      </c>
      <c r="W29" s="784"/>
      <c r="X29" s="784"/>
      <c r="Y29" s="784"/>
      <c r="Z29" s="784"/>
      <c r="AA29" s="784">
        <v>0</v>
      </c>
      <c r="AB29" s="784"/>
      <c r="AC29" s="784"/>
      <c r="AD29" s="784"/>
      <c r="AE29" s="785"/>
      <c r="AF29" s="786">
        <v>0</v>
      </c>
      <c r="AG29" s="787"/>
      <c r="AH29" s="787"/>
      <c r="AI29" s="787"/>
      <c r="AJ29" s="788"/>
      <c r="AK29" s="834">
        <v>29</v>
      </c>
      <c r="AL29" s="830"/>
      <c r="AM29" s="830"/>
      <c r="AN29" s="830"/>
      <c r="AO29" s="830"/>
      <c r="AP29" s="830">
        <v>0</v>
      </c>
      <c r="AQ29" s="830"/>
      <c r="AR29" s="830"/>
      <c r="AS29" s="830"/>
      <c r="AT29" s="830"/>
      <c r="AU29" s="830">
        <v>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681</v>
      </c>
      <c r="R30" s="784"/>
      <c r="S30" s="784"/>
      <c r="T30" s="784"/>
      <c r="U30" s="784"/>
      <c r="V30" s="784">
        <v>662</v>
      </c>
      <c r="W30" s="784"/>
      <c r="X30" s="784"/>
      <c r="Y30" s="784"/>
      <c r="Z30" s="784"/>
      <c r="AA30" s="784">
        <v>19</v>
      </c>
      <c r="AB30" s="784"/>
      <c r="AC30" s="784"/>
      <c r="AD30" s="784"/>
      <c r="AE30" s="785"/>
      <c r="AF30" s="786">
        <v>19</v>
      </c>
      <c r="AG30" s="787"/>
      <c r="AH30" s="787"/>
      <c r="AI30" s="787"/>
      <c r="AJ30" s="788"/>
      <c r="AK30" s="834">
        <v>109</v>
      </c>
      <c r="AL30" s="830"/>
      <c r="AM30" s="830"/>
      <c r="AN30" s="830"/>
      <c r="AO30" s="830"/>
      <c r="AP30" s="830">
        <v>0</v>
      </c>
      <c r="AQ30" s="830"/>
      <c r="AR30" s="830"/>
      <c r="AS30" s="830"/>
      <c r="AT30" s="830"/>
      <c r="AU30" s="830">
        <v>0</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315</v>
      </c>
      <c r="R31" s="784"/>
      <c r="S31" s="784"/>
      <c r="T31" s="784"/>
      <c r="U31" s="784"/>
      <c r="V31" s="784">
        <v>298</v>
      </c>
      <c r="W31" s="784"/>
      <c r="X31" s="784"/>
      <c r="Y31" s="784"/>
      <c r="Z31" s="784"/>
      <c r="AA31" s="784">
        <v>17</v>
      </c>
      <c r="AB31" s="784"/>
      <c r="AC31" s="784"/>
      <c r="AD31" s="784"/>
      <c r="AE31" s="785"/>
      <c r="AF31" s="786">
        <v>17</v>
      </c>
      <c r="AG31" s="787"/>
      <c r="AH31" s="787"/>
      <c r="AI31" s="787"/>
      <c r="AJ31" s="788"/>
      <c r="AK31" s="834">
        <v>15</v>
      </c>
      <c r="AL31" s="830"/>
      <c r="AM31" s="830"/>
      <c r="AN31" s="830"/>
      <c r="AO31" s="830"/>
      <c r="AP31" s="830">
        <v>767</v>
      </c>
      <c r="AQ31" s="830"/>
      <c r="AR31" s="830"/>
      <c r="AS31" s="830"/>
      <c r="AT31" s="830"/>
      <c r="AU31" s="830">
        <v>767</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392</v>
      </c>
      <c r="R32" s="784"/>
      <c r="S32" s="784"/>
      <c r="T32" s="784"/>
      <c r="U32" s="784"/>
      <c r="V32" s="784">
        <v>431</v>
      </c>
      <c r="W32" s="784"/>
      <c r="X32" s="784"/>
      <c r="Y32" s="784"/>
      <c r="Z32" s="784"/>
      <c r="AA32" s="784">
        <v>-39</v>
      </c>
      <c r="AB32" s="784"/>
      <c r="AC32" s="784"/>
      <c r="AD32" s="784"/>
      <c r="AE32" s="785"/>
      <c r="AF32" s="786">
        <v>373</v>
      </c>
      <c r="AG32" s="787"/>
      <c r="AH32" s="787"/>
      <c r="AI32" s="787"/>
      <c r="AJ32" s="788"/>
      <c r="AK32" s="834">
        <v>186</v>
      </c>
      <c r="AL32" s="830"/>
      <c r="AM32" s="830"/>
      <c r="AN32" s="830"/>
      <c r="AO32" s="830"/>
      <c r="AP32" s="830">
        <v>102</v>
      </c>
      <c r="AQ32" s="830"/>
      <c r="AR32" s="830"/>
      <c r="AS32" s="830"/>
      <c r="AT32" s="830"/>
      <c r="AU32" s="830">
        <v>77</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116</v>
      </c>
      <c r="R33" s="784"/>
      <c r="S33" s="784"/>
      <c r="T33" s="784"/>
      <c r="U33" s="784"/>
      <c r="V33" s="784">
        <v>116</v>
      </c>
      <c r="W33" s="784"/>
      <c r="X33" s="784"/>
      <c r="Y33" s="784"/>
      <c r="Z33" s="784"/>
      <c r="AA33" s="784">
        <v>0</v>
      </c>
      <c r="AB33" s="784"/>
      <c r="AC33" s="784"/>
      <c r="AD33" s="784"/>
      <c r="AE33" s="785"/>
      <c r="AF33" s="786">
        <v>134</v>
      </c>
      <c r="AG33" s="787"/>
      <c r="AH33" s="787"/>
      <c r="AI33" s="787"/>
      <c r="AJ33" s="788"/>
      <c r="AK33" s="834">
        <v>3</v>
      </c>
      <c r="AL33" s="830"/>
      <c r="AM33" s="830"/>
      <c r="AN33" s="830"/>
      <c r="AO33" s="830"/>
      <c r="AP33" s="830">
        <v>322</v>
      </c>
      <c r="AQ33" s="830"/>
      <c r="AR33" s="830"/>
      <c r="AS33" s="830"/>
      <c r="AT33" s="830"/>
      <c r="AU33" s="830">
        <v>128</v>
      </c>
      <c r="AV33" s="830"/>
      <c r="AW33" s="830"/>
      <c r="AX33" s="830"/>
      <c r="AY33" s="830"/>
      <c r="AZ33" s="831"/>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218</v>
      </c>
      <c r="R34" s="784"/>
      <c r="S34" s="784"/>
      <c r="T34" s="784"/>
      <c r="U34" s="784"/>
      <c r="V34" s="784">
        <v>216</v>
      </c>
      <c r="W34" s="784"/>
      <c r="X34" s="784"/>
      <c r="Y34" s="784"/>
      <c r="Z34" s="784"/>
      <c r="AA34" s="784">
        <v>2</v>
      </c>
      <c r="AB34" s="784"/>
      <c r="AC34" s="784"/>
      <c r="AD34" s="784"/>
      <c r="AE34" s="785"/>
      <c r="AF34" s="786">
        <v>30</v>
      </c>
      <c r="AG34" s="787"/>
      <c r="AH34" s="787"/>
      <c r="AI34" s="787"/>
      <c r="AJ34" s="788"/>
      <c r="AK34" s="834">
        <v>71</v>
      </c>
      <c r="AL34" s="830"/>
      <c r="AM34" s="830"/>
      <c r="AN34" s="830"/>
      <c r="AO34" s="830"/>
      <c r="AP34" s="830">
        <v>555</v>
      </c>
      <c r="AQ34" s="830"/>
      <c r="AR34" s="830"/>
      <c r="AS34" s="830"/>
      <c r="AT34" s="830"/>
      <c r="AU34" s="830">
        <v>555</v>
      </c>
      <c r="AV34" s="830"/>
      <c r="AW34" s="830"/>
      <c r="AX34" s="830"/>
      <c r="AY34" s="830"/>
      <c r="AZ34" s="831"/>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576</v>
      </c>
      <c r="AG63" s="844"/>
      <c r="AH63" s="844"/>
      <c r="AI63" s="844"/>
      <c r="AJ63" s="845"/>
      <c r="AK63" s="846"/>
      <c r="AL63" s="841"/>
      <c r="AM63" s="841"/>
      <c r="AN63" s="841"/>
      <c r="AO63" s="841"/>
      <c r="AP63" s="844">
        <v>1746</v>
      </c>
      <c r="AQ63" s="844"/>
      <c r="AR63" s="844"/>
      <c r="AS63" s="844"/>
      <c r="AT63" s="844"/>
      <c r="AU63" s="844">
        <v>1527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724</v>
      </c>
      <c r="R68" s="866"/>
      <c r="S68" s="866"/>
      <c r="T68" s="866"/>
      <c r="U68" s="866"/>
      <c r="V68" s="866">
        <v>724</v>
      </c>
      <c r="W68" s="866"/>
      <c r="X68" s="866"/>
      <c r="Y68" s="866"/>
      <c r="Z68" s="866"/>
      <c r="AA68" s="866">
        <v>0</v>
      </c>
      <c r="AB68" s="866"/>
      <c r="AC68" s="866"/>
      <c r="AD68" s="866"/>
      <c r="AE68" s="866"/>
      <c r="AF68" s="866">
        <v>0</v>
      </c>
      <c r="AG68" s="866"/>
      <c r="AH68" s="866"/>
      <c r="AI68" s="866"/>
      <c r="AJ68" s="866"/>
      <c r="AK68" s="866" t="s">
        <v>551</v>
      </c>
      <c r="AL68" s="866"/>
      <c r="AM68" s="866"/>
      <c r="AN68" s="866"/>
      <c r="AO68" s="866"/>
      <c r="AP68" s="866">
        <v>0</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2003</v>
      </c>
      <c r="R69" s="830"/>
      <c r="S69" s="830"/>
      <c r="T69" s="830"/>
      <c r="U69" s="830"/>
      <c r="V69" s="830">
        <v>1977</v>
      </c>
      <c r="W69" s="830"/>
      <c r="X69" s="830"/>
      <c r="Y69" s="830"/>
      <c r="Z69" s="830"/>
      <c r="AA69" s="830">
        <v>26</v>
      </c>
      <c r="AB69" s="830"/>
      <c r="AC69" s="830"/>
      <c r="AD69" s="830"/>
      <c r="AE69" s="830"/>
      <c r="AF69" s="830">
        <v>26</v>
      </c>
      <c r="AG69" s="830"/>
      <c r="AH69" s="830"/>
      <c r="AI69" s="830"/>
      <c r="AJ69" s="830"/>
      <c r="AK69" s="830" t="s">
        <v>551</v>
      </c>
      <c r="AL69" s="830"/>
      <c r="AM69" s="830"/>
      <c r="AN69" s="830"/>
      <c r="AO69" s="830"/>
      <c r="AP69" s="830">
        <v>4</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44</v>
      </c>
      <c r="R70" s="830"/>
      <c r="S70" s="830"/>
      <c r="T70" s="830"/>
      <c r="U70" s="830"/>
      <c r="V70" s="830">
        <v>40</v>
      </c>
      <c r="W70" s="830"/>
      <c r="X70" s="830"/>
      <c r="Y70" s="830"/>
      <c r="Z70" s="830"/>
      <c r="AA70" s="830">
        <v>4</v>
      </c>
      <c r="AB70" s="830"/>
      <c r="AC70" s="830"/>
      <c r="AD70" s="830"/>
      <c r="AE70" s="830"/>
      <c r="AF70" s="830">
        <v>4</v>
      </c>
      <c r="AG70" s="830"/>
      <c r="AH70" s="830"/>
      <c r="AI70" s="830"/>
      <c r="AJ70" s="830"/>
      <c r="AK70" s="830" t="s">
        <v>551</v>
      </c>
      <c r="AL70" s="830"/>
      <c r="AM70" s="830"/>
      <c r="AN70" s="830"/>
      <c r="AO70" s="830"/>
      <c r="AP70" s="830">
        <v>0</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30</v>
      </c>
      <c r="AG88" s="844"/>
      <c r="AH88" s="844"/>
      <c r="AI88" s="844"/>
      <c r="AJ88" s="844"/>
      <c r="AK88" s="841"/>
      <c r="AL88" s="841"/>
      <c r="AM88" s="841"/>
      <c r="AN88" s="841"/>
      <c r="AO88" s="841"/>
      <c r="AP88" s="844">
        <v>4</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486730</v>
      </c>
      <c r="AB110" s="900"/>
      <c r="AC110" s="900"/>
      <c r="AD110" s="900"/>
      <c r="AE110" s="901"/>
      <c r="AF110" s="902">
        <v>517969</v>
      </c>
      <c r="AG110" s="900"/>
      <c r="AH110" s="900"/>
      <c r="AI110" s="900"/>
      <c r="AJ110" s="901"/>
      <c r="AK110" s="902">
        <v>477406</v>
      </c>
      <c r="AL110" s="900"/>
      <c r="AM110" s="900"/>
      <c r="AN110" s="900"/>
      <c r="AO110" s="901"/>
      <c r="AP110" s="903">
        <v>22</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3815037</v>
      </c>
      <c r="BR110" s="931"/>
      <c r="BS110" s="931"/>
      <c r="BT110" s="931"/>
      <c r="BU110" s="931"/>
      <c r="BV110" s="931">
        <v>4055060</v>
      </c>
      <c r="BW110" s="931"/>
      <c r="BX110" s="931"/>
      <c r="BY110" s="931"/>
      <c r="BZ110" s="931"/>
      <c r="CA110" s="931">
        <v>4358325</v>
      </c>
      <c r="CB110" s="931"/>
      <c r="CC110" s="931"/>
      <c r="CD110" s="931"/>
      <c r="CE110" s="931"/>
      <c r="CF110" s="944">
        <v>200.9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1193934</v>
      </c>
      <c r="BR112" s="926"/>
      <c r="BS112" s="926"/>
      <c r="BT112" s="926"/>
      <c r="BU112" s="926"/>
      <c r="BV112" s="926">
        <v>1591386</v>
      </c>
      <c r="BW112" s="926"/>
      <c r="BX112" s="926"/>
      <c r="BY112" s="926"/>
      <c r="BZ112" s="926"/>
      <c r="CA112" s="926">
        <v>759908</v>
      </c>
      <c r="CB112" s="926"/>
      <c r="CC112" s="926"/>
      <c r="CD112" s="926"/>
      <c r="CE112" s="926"/>
      <c r="CF112" s="920">
        <v>35</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115525</v>
      </c>
      <c r="AB113" s="938"/>
      <c r="AC113" s="938"/>
      <c r="AD113" s="938"/>
      <c r="AE113" s="939"/>
      <c r="AF113" s="940">
        <v>114781</v>
      </c>
      <c r="AG113" s="938"/>
      <c r="AH113" s="938"/>
      <c r="AI113" s="938"/>
      <c r="AJ113" s="939"/>
      <c r="AK113" s="940">
        <v>110466</v>
      </c>
      <c r="AL113" s="938"/>
      <c r="AM113" s="938"/>
      <c r="AN113" s="938"/>
      <c r="AO113" s="939"/>
      <c r="AP113" s="941">
        <v>5.0999999999999996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1408</v>
      </c>
      <c r="BR113" s="926"/>
      <c r="BS113" s="926"/>
      <c r="BT113" s="926"/>
      <c r="BU113" s="926"/>
      <c r="BV113" s="926">
        <v>913</v>
      </c>
      <c r="BW113" s="926"/>
      <c r="BX113" s="926"/>
      <c r="BY113" s="926"/>
      <c r="BZ113" s="926"/>
      <c r="CA113" s="926">
        <v>416</v>
      </c>
      <c r="CB113" s="926"/>
      <c r="CC113" s="926"/>
      <c r="CD113" s="926"/>
      <c r="CE113" s="926"/>
      <c r="CF113" s="920">
        <v>0</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1066</v>
      </c>
      <c r="AB114" s="959"/>
      <c r="AC114" s="959"/>
      <c r="AD114" s="959"/>
      <c r="AE114" s="960"/>
      <c r="AF114" s="961">
        <v>574</v>
      </c>
      <c r="AG114" s="959"/>
      <c r="AH114" s="959"/>
      <c r="AI114" s="959"/>
      <c r="AJ114" s="960"/>
      <c r="AK114" s="961">
        <v>549</v>
      </c>
      <c r="AL114" s="959"/>
      <c r="AM114" s="959"/>
      <c r="AN114" s="959"/>
      <c r="AO114" s="960"/>
      <c r="AP114" s="962">
        <v>0</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652722</v>
      </c>
      <c r="BR114" s="926"/>
      <c r="BS114" s="926"/>
      <c r="BT114" s="926"/>
      <c r="BU114" s="926"/>
      <c r="BV114" s="926">
        <v>644645</v>
      </c>
      <c r="BW114" s="926"/>
      <c r="BX114" s="926"/>
      <c r="BY114" s="926"/>
      <c r="BZ114" s="926"/>
      <c r="CA114" s="926">
        <v>645532</v>
      </c>
      <c r="CB114" s="926"/>
      <c r="CC114" s="926"/>
      <c r="CD114" s="926"/>
      <c r="CE114" s="926"/>
      <c r="CF114" s="920">
        <v>29.8</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603321</v>
      </c>
      <c r="AB117" s="979"/>
      <c r="AC117" s="979"/>
      <c r="AD117" s="979"/>
      <c r="AE117" s="980"/>
      <c r="AF117" s="981">
        <v>633324</v>
      </c>
      <c r="AG117" s="979"/>
      <c r="AH117" s="979"/>
      <c r="AI117" s="979"/>
      <c r="AJ117" s="980"/>
      <c r="AK117" s="981">
        <v>588421</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5663101</v>
      </c>
      <c r="BR119" s="1000"/>
      <c r="BS119" s="1000"/>
      <c r="BT119" s="1000"/>
      <c r="BU119" s="1000"/>
      <c r="BV119" s="1000">
        <v>6292004</v>
      </c>
      <c r="BW119" s="1000"/>
      <c r="BX119" s="1000"/>
      <c r="BY119" s="1000"/>
      <c r="BZ119" s="1000"/>
      <c r="CA119" s="1000">
        <v>5764181</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6402946</v>
      </c>
      <c r="BR120" s="931"/>
      <c r="BS120" s="931"/>
      <c r="BT120" s="931"/>
      <c r="BU120" s="931"/>
      <c r="BV120" s="931">
        <v>5749967</v>
      </c>
      <c r="BW120" s="931"/>
      <c r="BX120" s="931"/>
      <c r="BY120" s="931"/>
      <c r="BZ120" s="931"/>
      <c r="CA120" s="931">
        <v>5836232</v>
      </c>
      <c r="CB120" s="931"/>
      <c r="CC120" s="931"/>
      <c r="CD120" s="931"/>
      <c r="CE120" s="931"/>
      <c r="CF120" s="944">
        <v>269</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555252</v>
      </c>
      <c r="DR120" s="931"/>
      <c r="DS120" s="931"/>
      <c r="DT120" s="931"/>
      <c r="DU120" s="931"/>
      <c r="DV120" s="932">
        <v>25.6</v>
      </c>
      <c r="DW120" s="932"/>
      <c r="DX120" s="932"/>
      <c r="DY120" s="932"/>
      <c r="DZ120" s="933"/>
    </row>
    <row r="121" spans="1:130" s="218" customFormat="1" ht="26.25" customHeight="1" x14ac:dyDescent="0.2">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207941</v>
      </c>
      <c r="BR121" s="926"/>
      <c r="BS121" s="926"/>
      <c r="BT121" s="926"/>
      <c r="BU121" s="926"/>
      <c r="BV121" s="926">
        <v>184959</v>
      </c>
      <c r="BW121" s="926"/>
      <c r="BX121" s="926"/>
      <c r="BY121" s="926"/>
      <c r="BZ121" s="926"/>
      <c r="CA121" s="926">
        <v>162284</v>
      </c>
      <c r="CB121" s="926"/>
      <c r="CC121" s="926"/>
      <c r="CD121" s="926"/>
      <c r="CE121" s="926"/>
      <c r="CF121" s="920">
        <v>7.5</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127652</v>
      </c>
      <c r="DR121" s="926"/>
      <c r="DS121" s="926"/>
      <c r="DT121" s="926"/>
      <c r="DU121" s="926"/>
      <c r="DV121" s="927">
        <v>5.9</v>
      </c>
      <c r="DW121" s="927"/>
      <c r="DX121" s="927"/>
      <c r="DY121" s="927"/>
      <c r="DZ121" s="928"/>
    </row>
    <row r="122" spans="1:130" s="218" customFormat="1" ht="26.25" customHeight="1" x14ac:dyDescent="0.2">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3973273</v>
      </c>
      <c r="BR122" s="1000"/>
      <c r="BS122" s="1000"/>
      <c r="BT122" s="1000"/>
      <c r="BU122" s="1000"/>
      <c r="BV122" s="1000">
        <v>4262637</v>
      </c>
      <c r="BW122" s="1000"/>
      <c r="BX122" s="1000"/>
      <c r="BY122" s="1000"/>
      <c r="BZ122" s="1000"/>
      <c r="CA122" s="1000">
        <v>4458156</v>
      </c>
      <c r="CB122" s="1000"/>
      <c r="CC122" s="1000"/>
      <c r="CD122" s="1000"/>
      <c r="CE122" s="1000"/>
      <c r="CF122" s="1017">
        <v>205.5</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90990</v>
      </c>
      <c r="DH122" s="926"/>
      <c r="DI122" s="926"/>
      <c r="DJ122" s="926"/>
      <c r="DK122" s="926"/>
      <c r="DL122" s="926">
        <v>79008</v>
      </c>
      <c r="DM122" s="926"/>
      <c r="DN122" s="926"/>
      <c r="DO122" s="926"/>
      <c r="DP122" s="926"/>
      <c r="DQ122" s="926">
        <v>77004</v>
      </c>
      <c r="DR122" s="926"/>
      <c r="DS122" s="926"/>
      <c r="DT122" s="926"/>
      <c r="DU122" s="926"/>
      <c r="DV122" s="927">
        <v>3.5</v>
      </c>
      <c r="DW122" s="927"/>
      <c r="DX122" s="927"/>
      <c r="DY122" s="927"/>
      <c r="DZ122" s="928"/>
    </row>
    <row r="123" spans="1:130" s="218" customFormat="1" ht="26.25" customHeight="1" x14ac:dyDescent="0.2">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4">
        <v>10584160</v>
      </c>
      <c r="BR123" s="1031"/>
      <c r="BS123" s="1031"/>
      <c r="BT123" s="1031"/>
      <c r="BU123" s="1031"/>
      <c r="BV123" s="1031">
        <v>10197563</v>
      </c>
      <c r="BW123" s="1031"/>
      <c r="BX123" s="1031"/>
      <c r="BY123" s="1031"/>
      <c r="BZ123" s="1031"/>
      <c r="CA123" s="1031">
        <v>10456672</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v>351000</v>
      </c>
      <c r="DH123" s="959"/>
      <c r="DI123" s="959"/>
      <c r="DJ123" s="959"/>
      <c r="DK123" s="960"/>
      <c r="DL123" s="961">
        <v>767000</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751944</v>
      </c>
      <c r="DH124" s="986"/>
      <c r="DI124" s="986"/>
      <c r="DJ124" s="986"/>
      <c r="DK124" s="987"/>
      <c r="DL124" s="985">
        <v>745378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9"/>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32061</v>
      </c>
      <c r="AB128" s="1047"/>
      <c r="AC128" s="1047"/>
      <c r="AD128" s="1047"/>
      <c r="AE128" s="1048"/>
      <c r="AF128" s="1049">
        <v>26083</v>
      </c>
      <c r="AG128" s="1047"/>
      <c r="AH128" s="1047"/>
      <c r="AI128" s="1047"/>
      <c r="AJ128" s="1048"/>
      <c r="AK128" s="1049">
        <v>22691</v>
      </c>
      <c r="AL128" s="1047"/>
      <c r="AM128" s="1047"/>
      <c r="AN128" s="1047"/>
      <c r="AO128" s="1048"/>
      <c r="AP128" s="1050"/>
      <c r="AQ128" s="1051"/>
      <c r="AR128" s="1051"/>
      <c r="AS128" s="1051"/>
      <c r="AT128" s="1052"/>
      <c r="AU128" s="220"/>
      <c r="AV128" s="220"/>
      <c r="AW128" s="220"/>
      <c r="AX128" s="896" t="s">
        <v>464</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2538540</v>
      </c>
      <c r="AB129" s="959"/>
      <c r="AC129" s="959"/>
      <c r="AD129" s="959"/>
      <c r="AE129" s="960"/>
      <c r="AF129" s="961">
        <v>2549365</v>
      </c>
      <c r="AG129" s="959"/>
      <c r="AH129" s="959"/>
      <c r="AI129" s="959"/>
      <c r="AJ129" s="960"/>
      <c r="AK129" s="961">
        <v>2589977</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439229</v>
      </c>
      <c r="AB130" s="959"/>
      <c r="AC130" s="959"/>
      <c r="AD130" s="959"/>
      <c r="AE130" s="960"/>
      <c r="AF130" s="961">
        <v>436985</v>
      </c>
      <c r="AG130" s="959"/>
      <c r="AH130" s="959"/>
      <c r="AI130" s="959"/>
      <c r="AJ130" s="960"/>
      <c r="AK130" s="961">
        <v>420523</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2099311</v>
      </c>
      <c r="AB131" s="986"/>
      <c r="AC131" s="986"/>
      <c r="AD131" s="986"/>
      <c r="AE131" s="987"/>
      <c r="AF131" s="985">
        <v>2112380</v>
      </c>
      <c r="AG131" s="986"/>
      <c r="AH131" s="986"/>
      <c r="AI131" s="986"/>
      <c r="AJ131" s="987"/>
      <c r="AK131" s="985">
        <v>2169454</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6.2892539999999997</v>
      </c>
      <c r="AB132" s="1097"/>
      <c r="AC132" s="1097"/>
      <c r="AD132" s="1097"/>
      <c r="AE132" s="1098"/>
      <c r="AF132" s="1099">
        <v>8.0599129999999999</v>
      </c>
      <c r="AG132" s="1097"/>
      <c r="AH132" s="1097"/>
      <c r="AI132" s="1097"/>
      <c r="AJ132" s="1098"/>
      <c r="AK132" s="1099">
        <v>6.6932510000000001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5.6</v>
      </c>
      <c r="AB133" s="1080"/>
      <c r="AC133" s="1080"/>
      <c r="AD133" s="1080"/>
      <c r="AE133" s="1081"/>
      <c r="AF133" s="1079">
        <v>6.7</v>
      </c>
      <c r="AG133" s="1080"/>
      <c r="AH133" s="1080"/>
      <c r="AI133" s="1080"/>
      <c r="AJ133" s="1081"/>
      <c r="AK133" s="1079">
        <v>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MW48sIa60Ur57RFN16uhCzMTBJGRQ2yh98y3cY1DZxOgXnHSRWqhbCUv8I8wJkEmjZsmHv7+8skBJAzd/okxQ==" saltValue="kzhr4U9Ck1zm/dWvZChH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Normal="85" zoomScaleSheetLayoutView="100" workbookViewId="0">
      <selection activeCell="DN40" sqref="DN40"/>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fcNb8CDOleoZHpSdJ2FC02kPK7imFkHf5dq0Zhv16nHnxxCPm6H84LL/h7pgH4uIFxCGAoEmTyN64N/YJahdFA==" saltValue="Np62BvSqvyB0C63GhdnY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Normal="100" zoomScaleSheetLayoutView="55" workbookViewId="0">
      <selection activeCell="L6" sqref="L6:V8"/>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W0uDawcw2o3o1AzDlOjW/CNo+zqjLhPhTz0kO4hDgOmOua0VnteqthpnTM0+g7WyP0z0MW05EumUJdDCDjpaw==" saltValue="E69mJIOQnL3gKjevKuSZg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L6" sqref="L6:V8"/>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714306</v>
      </c>
      <c r="AP9" s="269">
        <v>229902</v>
      </c>
      <c r="AQ9" s="270">
        <v>289558</v>
      </c>
      <c r="AR9" s="271">
        <v>-20.6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131965</v>
      </c>
      <c r="AP10" s="272">
        <v>42473</v>
      </c>
      <c r="AQ10" s="273">
        <v>31838</v>
      </c>
      <c r="AR10" s="274">
        <v>33.4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8218</v>
      </c>
      <c r="AP11" s="272">
        <v>2645</v>
      </c>
      <c r="AQ11" s="273">
        <v>5309</v>
      </c>
      <c r="AR11" s="274">
        <v>-50.2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t="s">
        <v>488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30041</v>
      </c>
      <c r="AP13" s="272">
        <v>9669</v>
      </c>
      <c r="AQ13" s="273">
        <v>8195</v>
      </c>
      <c r="AR13" s="274">
        <v>18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24636</v>
      </c>
      <c r="AP14" s="272">
        <v>7929</v>
      </c>
      <c r="AQ14" s="273">
        <v>5752</v>
      </c>
      <c r="AR14" s="274">
        <v>37.799999999999997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-26084</v>
      </c>
      <c r="AP15" s="272">
        <v>-8395</v>
      </c>
      <c r="AQ15" s="273">
        <v>-17150</v>
      </c>
      <c r="AR15" s="274">
        <v>-51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883082</v>
      </c>
      <c r="AP16" s="272">
        <v>284223</v>
      </c>
      <c r="AQ16" s="273">
        <v>323504</v>
      </c>
      <c r="AR16" s="274">
        <v>-12.1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20.6</v>
      </c>
      <c r="AP21" s="286">
        <v>26.26</v>
      </c>
      <c r="AQ21" s="287">
        <v>-5.66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95.1</v>
      </c>
      <c r="AP22" s="291">
        <v>94.5</v>
      </c>
      <c r="AQ22" s="292">
        <v>0.6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477406</v>
      </c>
      <c r="AP32" s="300">
        <v>153655</v>
      </c>
      <c r="AQ32" s="301">
        <v>167749</v>
      </c>
      <c r="AR32" s="302">
        <v>-8.4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110466</v>
      </c>
      <c r="AP35" s="300">
        <v>35554</v>
      </c>
      <c r="AQ35" s="301">
        <v>32778</v>
      </c>
      <c r="AR35" s="302">
        <v>8.5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549</v>
      </c>
      <c r="AP36" s="300">
        <v>177</v>
      </c>
      <c r="AQ36" s="301">
        <v>4535</v>
      </c>
      <c r="AR36" s="302">
        <v>-96.1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1146</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37</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-22691</v>
      </c>
      <c r="AP39" s="300">
        <v>-7303</v>
      </c>
      <c r="AQ39" s="301">
        <v>-7395</v>
      </c>
      <c r="AR39" s="302">
        <v>-1.2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-420523</v>
      </c>
      <c r="AP40" s="300">
        <v>-135347</v>
      </c>
      <c r="AQ40" s="301">
        <v>-144519</v>
      </c>
      <c r="AR40" s="302">
        <v>-6.3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145207</v>
      </c>
      <c r="AP41" s="300">
        <v>46735</v>
      </c>
      <c r="AQ41" s="301">
        <v>54333</v>
      </c>
      <c r="AR41" s="302">
        <v>-14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966504</v>
      </c>
      <c r="AN51" s="322">
        <v>274575</v>
      </c>
      <c r="AO51" s="323">
        <v>-17.3</v>
      </c>
      <c r="AP51" s="324">
        <v>263613</v>
      </c>
      <c r="AQ51" s="325">
        <v>-0.2</v>
      </c>
      <c r="AR51" s="326">
        <v>-17.100000000000001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541125</v>
      </c>
      <c r="AN52" s="330">
        <v>153729</v>
      </c>
      <c r="AO52" s="331">
        <v>-7.9</v>
      </c>
      <c r="AP52" s="332">
        <v>128823</v>
      </c>
      <c r="AQ52" s="333">
        <v>-3.8</v>
      </c>
      <c r="AR52" s="334">
        <v>-4.0999999999999996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667312</v>
      </c>
      <c r="AN53" s="322">
        <v>194665</v>
      </c>
      <c r="AO53" s="323">
        <v>-29.1</v>
      </c>
      <c r="AP53" s="324">
        <v>362690</v>
      </c>
      <c r="AQ53" s="325">
        <v>37.6</v>
      </c>
      <c r="AR53" s="326">
        <v>-66.7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317558</v>
      </c>
      <c r="AN54" s="330">
        <v>92637</v>
      </c>
      <c r="AO54" s="331">
        <v>-39.700000000000003</v>
      </c>
      <c r="AP54" s="332">
        <v>172580</v>
      </c>
      <c r="AQ54" s="333">
        <v>34</v>
      </c>
      <c r="AR54" s="334">
        <v>-73.7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746773</v>
      </c>
      <c r="AN55" s="322">
        <v>224189</v>
      </c>
      <c r="AO55" s="323">
        <v>15.2</v>
      </c>
      <c r="AP55" s="324">
        <v>296093</v>
      </c>
      <c r="AQ55" s="325">
        <v>-18.399999999999999</v>
      </c>
      <c r="AR55" s="326">
        <v>33.6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209647</v>
      </c>
      <c r="AN56" s="330">
        <v>62938</v>
      </c>
      <c r="AO56" s="331">
        <v>-32.1</v>
      </c>
      <c r="AP56" s="332">
        <v>140545</v>
      </c>
      <c r="AQ56" s="333">
        <v>-18.600000000000001</v>
      </c>
      <c r="AR56" s="334">
        <v>-13.5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1273029</v>
      </c>
      <c r="AN57" s="322">
        <v>391822</v>
      </c>
      <c r="AO57" s="323">
        <v>74.8</v>
      </c>
      <c r="AP57" s="324">
        <v>308655</v>
      </c>
      <c r="AQ57" s="325">
        <v>4.2</v>
      </c>
      <c r="AR57" s="326">
        <v>70.599999999999994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630617</v>
      </c>
      <c r="AN58" s="330">
        <v>194096</v>
      </c>
      <c r="AO58" s="331">
        <v>208.4</v>
      </c>
      <c r="AP58" s="332">
        <v>169887</v>
      </c>
      <c r="AQ58" s="333">
        <v>20.9</v>
      </c>
      <c r="AR58" s="334">
        <v>187.5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1662992</v>
      </c>
      <c r="AN59" s="322">
        <v>535240</v>
      </c>
      <c r="AO59" s="323">
        <v>36.6</v>
      </c>
      <c r="AP59" s="324">
        <v>325476</v>
      </c>
      <c r="AQ59" s="325">
        <v>5.4</v>
      </c>
      <c r="AR59" s="326">
        <v>31.2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955854</v>
      </c>
      <c r="AN60" s="330">
        <v>307645</v>
      </c>
      <c r="AO60" s="331">
        <v>58.5</v>
      </c>
      <c r="AP60" s="332">
        <v>190204</v>
      </c>
      <c r="AQ60" s="333">
        <v>12</v>
      </c>
      <c r="AR60" s="334">
        <v>46.5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1063322</v>
      </c>
      <c r="AN61" s="337">
        <v>324098</v>
      </c>
      <c r="AO61" s="338">
        <v>16</v>
      </c>
      <c r="AP61" s="339">
        <v>311305</v>
      </c>
      <c r="AQ61" s="340">
        <v>5.7</v>
      </c>
      <c r="AR61" s="326">
        <v>10.3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530960</v>
      </c>
      <c r="AN62" s="330">
        <v>162209</v>
      </c>
      <c r="AO62" s="331">
        <v>37.4</v>
      </c>
      <c r="AP62" s="332">
        <v>160408</v>
      </c>
      <c r="AQ62" s="333">
        <v>8.9</v>
      </c>
      <c r="AR62" s="334">
        <v>28.5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pd1K3C3impb0O2OeHe9mn/k+XloV1ZP76/1J4pC91/VfIXUlR42XpYbEOmOE65Bwc63enqA9tSv3kUjfCM+D4w==" saltValue="mSfQ3V7uAO9MHQ4bv69Q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76" zoomScale="90" zoomScaleNormal="90" zoomScaleSheetLayoutView="55" workbookViewId="0">
      <selection activeCell="L6" sqref="L6:V8"/>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eH3e5OiOFcn+MWZfbAfvhyrPPM/uCshBlOR/HEKAQOF4+QcINReuE9M9GqTXqsFj1A1iPqDeoVpjkgD+zbwt6A==" saltValue="0rkdZPkNe9YuIhAvndef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election activeCell="L6" sqref="L6:V8"/>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Y34KkxoG5XsmXS9l4Yq0WJMKFL8Sdc8J41OVIvi9g02FD/kzD3+UkPcTJzPDBBKHGOdnyD4vs/VITOkTLhOPxw==" saltValue="1wVjsN8h3MoCFR9Dcp+9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L6" sqref="L6:V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20.68</v>
      </c>
      <c r="G47" s="12">
        <v>19.13</v>
      </c>
      <c r="H47" s="12">
        <v>19.670000000000002</v>
      </c>
      <c r="I47" s="12">
        <v>19.59</v>
      </c>
      <c r="J47" s="13">
        <v>19.3</v>
      </c>
    </row>
    <row r="48" spans="2:10" ht="57.75" customHeight="1" x14ac:dyDescent="0.2">
      <c r="B48" s="14"/>
      <c r="C48" s="1141" t="s">
        <v>4</v>
      </c>
      <c r="D48" s="1141"/>
      <c r="E48" s="1142"/>
      <c r="F48" s="15">
        <v>3.72</v>
      </c>
      <c r="G48" s="16">
        <v>3.99</v>
      </c>
      <c r="H48" s="16">
        <v>3.87</v>
      </c>
      <c r="I48" s="16">
        <v>3.82</v>
      </c>
      <c r="J48" s="17">
        <v>3.37</v>
      </c>
    </row>
    <row r="49" spans="2:10" ht="57.75" customHeight="1" thickBot="1" x14ac:dyDescent="0.25">
      <c r="B49" s="18"/>
      <c r="C49" s="1143" t="s">
        <v>5</v>
      </c>
      <c r="D49" s="1143"/>
      <c r="E49" s="1144"/>
      <c r="F49" s="19">
        <v>1.36</v>
      </c>
      <c r="G49" s="20">
        <v>2.77</v>
      </c>
      <c r="H49" s="20" t="s">
        <v>531</v>
      </c>
      <c r="I49" s="20" t="s">
        <v>532</v>
      </c>
      <c r="J49" s="21">
        <v>1.88</v>
      </c>
    </row>
    <row r="50" spans="2:10" ht="13.2" x14ac:dyDescent="0.2"/>
  </sheetData>
  <sheetProtection algorithmName="SHA-512" hashValue="FjesJvJ8dGFswpsjQPXlUGa4NYR/KXn8W5meKt5DYTr/ejrVXmKG0UEkrhKAQb4cR7/C0uMIfEZviRSICIulmQ==" saltValue="TvPb/Aka2vNkz+h7zWXs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zaisei002</cp:lastModifiedBy>
  <cp:lastPrinted>2026-03-06T02:34:53Z</cp:lastPrinted>
  <dcterms:created xsi:type="dcterms:W3CDTF">2026-02-26T09:15:30Z</dcterms:created>
  <dcterms:modified xsi:type="dcterms:W3CDTF">2026-03-09T02:05:03Z</dcterms:modified>
  <cp:category/>
</cp:coreProperties>
</file>