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05建設課下水道\下水道決算統計\R2決算統計\経営比較分析表\"/>
    </mc:Choice>
  </mc:AlternateContent>
  <workbookProtection workbookAlgorithmName="SHA-512" workbookHashValue="109oQvo6oWRO+jrL/1XX4acR3V9IRR3wn6Jb+JkS06aLlBth3f2kf+bamjxcH+JZ+nPdWhGemxHWvjWQKsR+vA==" workbookSaltValue="IWYK/qQld8bgZHrKrVD4WQ==" workbookSpinCount="100000" lockStructure="1"/>
  <bookViews>
    <workbookView xWindow="0" yWindow="0" windowWidth="17256" windowHeight="5676"/>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<sst xmlns="http://schemas.openxmlformats.org/spreadsheetml/2006/main" count="236" uniqueCount="121">
  <si>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</si>
  <si>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</si>
  <si>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</si>
  <si>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</si>
  <si>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</si>
  <si>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</si>
  <si>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</si>
  <si>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</si>
  <si>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</si>
  <si>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</si>
  <si>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</si>
  <si>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</si>
  <si>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</si>
  <si>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</si>
  <si>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</si>
  <si>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</si>
  <si>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</si>
  <si>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</si>
  <si>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</si>
  <si>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</si>
  <si>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</si>
  <si>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</si>
  <si>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</si>
  <si>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</si>
  <si>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</si>
  <si>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</si>
  <si>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</si>
  <si>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</si>
  <si>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</si>
  <si>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</si>
  <si>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</si>
  <si>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</si>
  <si>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</si>
  <si>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</si>
  <si>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</si>
  <si>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</si>
  <si>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</si>
  <si>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</si>
  <si>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</si>
  <si>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</si>
  <si>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</si>
  <si>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</si>
  <si>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</si>
  <si>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</si>
  <si>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</si>
  <si>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</si>
  <si>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</si>
  <si>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</si>
  <si>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</si>
  <si>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</si>
  <si>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</si>
  <si>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</si>
  <si>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</si>
  <si>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</si>
  <si>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</si>
  <si>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</si>
  <si>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</si>
  <si>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</si>
  <si>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</si>
  <si>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</si>
  <si>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</si>
  <si>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</si>
  <si>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</si>
  <si>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</si>
  <si>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</si>
  <si>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</si>
  <si>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</si>
  <si>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</si>
  <si>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</si>
  <si>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</si>
  <si>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</si>
  <si>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</si>
  <si>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</si>
  <si>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</si>
  <si>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</si>
  <si>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</si>
  <si>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</si>
  <si>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</si>
  <si>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</si>
  <si>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</si>
  <si>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</si>
  <si>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</si>
  <si>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</si>
  <si>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</si>
  <si>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</si>
  <si>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</si>
  <si>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</si>
  <si>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</si>
  <si>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</si>
  <si>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</si>
  <si>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</si>
  <si>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</si>
  <si>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</si>
  <si>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</si>
  <si>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</si>
  <si>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</si>
  <si>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</si>
  <si>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</si>
  <si>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</si>
  <si>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乙部町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</si>
  <si>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</si>
  <si>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</si>
  <si>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</si>
  <si>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</si>
  <si>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</si>
  <si>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</si>
  <si>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</si>
  <si>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</si>
  <si>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</si>
  <si>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</si>
  <si>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</si>
  <si>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</si>
  <si>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</si>
  <si>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</si>
  <si>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</si>
  <si>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</si>
  <si>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</si>
  <si>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</si>
  <si>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概ね効率的な汚水処理が実施されているものと思われるが、施設利用率が約７割と低く、水洗化率も７割程度であることから、更なる接続率の向上に努め、有収水量を増加させる取組みを行う必要があると思われる。
　なお、経営戦略については、平成28年度に策定済み。</t>
    <rPh sb="1" eb="2">
      <t>オオム</t>
    </rPh>
    <rPh sb="3" eb="6">
      <t>コウリツテキ</t>
    </rPh>
    <rPh sb="7" eb="9">
      <t>オスイ</t>
    </rPh>
    <rPh sb="9" eb="11">
      <t>ショリ</t>
    </rPh>
    <rPh sb="12" eb="14">
      <t>ジッシ</t>
    </rPh>
    <rPh sb="22" eb="23">
      <t>オモ</t>
    </rPh>
    <rPh sb="28" eb="30">
      <t>シセツ</t>
    </rPh>
    <rPh sb="30" eb="33">
      <t>リヨウリツ</t>
    </rPh>
    <rPh sb="34" eb="35">
      <t>ヤク</t>
    </rPh>
    <rPh sb="36" eb="37">
      <t>ワリ</t>
    </rPh>
    <rPh sb="38" eb="39">
      <t>ヒク</t>
    </rPh>
    <rPh sb="41" eb="42">
      <t>スイ</t>
    </rPh>
    <rPh sb="42" eb="43">
      <t>セン</t>
    </rPh>
    <rPh sb="43" eb="44">
      <t>カ</t>
    </rPh>
    <rPh sb="44" eb="45">
      <t>リツ</t>
    </rPh>
    <rPh sb="47" eb="48">
      <t>ワリ</t>
    </rPh>
    <rPh sb="48" eb="50">
      <t>テイド</t>
    </rPh>
    <rPh sb="58" eb="59">
      <t>サラ</t>
    </rPh>
    <rPh sb="61" eb="63">
      <t>セツゾク</t>
    </rPh>
    <rPh sb="63" eb="64">
      <t>リツ</t>
    </rPh>
    <rPh sb="65" eb="67">
      <t>コウジョウ</t>
    </rPh>
    <rPh sb="68" eb="69">
      <t>ツト</t>
    </rPh>
    <rPh sb="103" eb="105">
      <t>ケイエイ</t>
    </rPh>
    <rPh sb="105" eb="107">
      <t>センリャク</t>
    </rPh>
    <rPh sb="113" eb="115">
      <t>ヘイセイ</t>
    </rPh>
    <rPh sb="117" eb="119">
      <t>ネンド</t>
    </rPh>
    <rPh sb="120" eb="122">
      <t>サクテイ</t>
    </rPh>
    <rPh sb="122" eb="123">
      <t>ズ</t>
    </rPh>
    <phoneticPr fontId="4"/>
  </si>
  <si>
    <t>　収益的収支比率は一般会計からの繰入金により黒字となっているが、経費回収率は、100％と高く概ね健全な経営であると思われる。
　また、汚水処理原価についても、前年度に比較して低くなっており、類似団体の平均値及び全国平均も下回っていることから、比較的効率よく汚水処理が実施されているものと思われる。
　水洗化率については、平均値を下回っていることから、更なる加入促進を図る必要があると考えている。　
　</t>
    <rPh sb="1" eb="3">
      <t>シュウエキ</t>
    </rPh>
    <rPh sb="3" eb="4">
      <t>テキ</t>
    </rPh>
    <rPh sb="4" eb="6">
      <t>シュウシ</t>
    </rPh>
    <rPh sb="6" eb="8">
      <t>ヒリツ</t>
    </rPh>
    <rPh sb="9" eb="11">
      <t>イッパン</t>
    </rPh>
    <rPh sb="11" eb="13">
      <t>カイケイ</t>
    </rPh>
    <rPh sb="16" eb="18">
      <t>クリイレ</t>
    </rPh>
    <rPh sb="18" eb="19">
      <t>キン</t>
    </rPh>
    <rPh sb="22" eb="24">
      <t>クロジ</t>
    </rPh>
    <rPh sb="32" eb="34">
      <t>ケイヒ</t>
    </rPh>
    <rPh sb="34" eb="36">
      <t>カイシュウ</t>
    </rPh>
    <rPh sb="36" eb="37">
      <t>リツ</t>
    </rPh>
    <rPh sb="44" eb="45">
      <t>タカ</t>
    </rPh>
    <rPh sb="46" eb="47">
      <t>オオム</t>
    </rPh>
    <rPh sb="48" eb="50">
      <t>ケンゼン</t>
    </rPh>
    <rPh sb="51" eb="53">
      <t>ケイエイ</t>
    </rPh>
    <rPh sb="57" eb="58">
      <t>オモ</t>
    </rPh>
    <rPh sb="67" eb="69">
      <t>オスイ</t>
    </rPh>
    <rPh sb="69" eb="71">
      <t>ショリ</t>
    </rPh>
    <rPh sb="71" eb="73">
      <t>ゲンカ</t>
    </rPh>
    <rPh sb="79" eb="82">
      <t>ゼンネンド</t>
    </rPh>
    <rPh sb="83" eb="85">
      <t>ヒカク</t>
    </rPh>
    <rPh sb="87" eb="88">
      <t>ヒク</t>
    </rPh>
    <rPh sb="95" eb="97">
      <t>ルイジ</t>
    </rPh>
    <rPh sb="97" eb="99">
      <t>ダンタイ</t>
    </rPh>
    <rPh sb="100" eb="103">
      <t>ヘイキンチ</t>
    </rPh>
    <rPh sb="103" eb="104">
      <t>オヨ</t>
    </rPh>
    <rPh sb="105" eb="107">
      <t>ゼンコク</t>
    </rPh>
    <rPh sb="150" eb="152">
      <t>スイセン</t>
    </rPh>
    <rPh sb="152" eb="153">
      <t>カ</t>
    </rPh>
    <rPh sb="153" eb="154">
      <t>リツ</t>
    </rPh>
    <rPh sb="160" eb="163">
      <t>ヘイキンチ</t>
    </rPh>
    <rPh sb="164" eb="166">
      <t>シタマワ</t>
    </rPh>
    <rPh sb="175" eb="176">
      <t>サラ</t>
    </rPh>
    <rPh sb="178" eb="180">
      <t>カニュウ</t>
    </rPh>
    <rPh sb="180" eb="182">
      <t>ソクシン</t>
    </rPh>
    <rPh sb="183" eb="184">
      <t>ハカ</t>
    </rPh>
    <rPh sb="185" eb="187">
      <t>ヒツヨウ</t>
    </rPh>
    <rPh sb="191" eb="192">
      <t>カンガ</t>
    </rPh>
    <phoneticPr fontId="4"/>
  </si>
  <si>
    <t>　管渠については、供用開始から21年しか経過していないため、老朽化の進行は見られない。
　処理場については、長寿命化計画に基づき電気計装設備等の更新を平成28年度から30年度まで実施しており、今後もその他の設備について順次更新工事を行う予定となっている。　</t>
    <rPh sb="1" eb="2">
      <t>カン</t>
    </rPh>
    <rPh sb="2" eb="3">
      <t>キョ</t>
    </rPh>
    <rPh sb="9" eb="11">
      <t>キョウヨウ</t>
    </rPh>
    <rPh sb="11" eb="13">
      <t>カイシ</t>
    </rPh>
    <rPh sb="17" eb="18">
      <t>ネン</t>
    </rPh>
    <rPh sb="20" eb="22">
      <t>ケイカ</t>
    </rPh>
    <rPh sb="30" eb="33">
      <t>ロウキュウカ</t>
    </rPh>
    <rPh sb="34" eb="36">
      <t>シンコウ</t>
    </rPh>
    <rPh sb="37" eb="38">
      <t>ミ</t>
    </rPh>
    <rPh sb="45" eb="48">
      <t>ショリジョウ</t>
    </rPh>
    <rPh sb="54" eb="55">
      <t>チョウ</t>
    </rPh>
    <rPh sb="55" eb="58">
      <t>ジュミョウカ</t>
    </rPh>
    <rPh sb="58" eb="60">
      <t>ケイカク</t>
    </rPh>
    <rPh sb="61" eb="62">
      <t>モト</t>
    </rPh>
    <rPh sb="64" eb="65">
      <t>デン</t>
    </rPh>
    <rPh sb="65" eb="66">
      <t>キ</t>
    </rPh>
    <rPh sb="66" eb="68">
      <t>ケイソウ</t>
    </rPh>
    <rPh sb="68" eb="70">
      <t>セツビ</t>
    </rPh>
    <rPh sb="70" eb="71">
      <t>トウ</t>
    </rPh>
    <rPh sb="72" eb="74">
      <t>コウシン</t>
    </rPh>
    <rPh sb="75" eb="77">
      <t>ヘイセイ</t>
    </rPh>
    <rPh sb="79" eb="81">
      <t>ネンド</t>
    </rPh>
    <rPh sb="85" eb="87">
      <t>ネンド</t>
    </rPh>
    <rPh sb="89" eb="91">
      <t>ジッシ</t>
    </rPh>
    <rPh sb="96" eb="98">
      <t>コンゴ</t>
    </rPh>
    <rPh sb="101" eb="102">
      <t>タ</t>
    </rPh>
    <rPh sb="103" eb="105">
      <t>セツビ</t>
    </rPh>
    <rPh sb="109" eb="111">
      <t>ジュンジ</t>
    </rPh>
    <rPh sb="111" eb="113">
      <t>コウシン</t>
    </rPh>
    <rPh sb="113" eb="115">
      <t>コウジ</t>
    </rPh>
    <rPh sb="116" eb="117">
      <t>オコナ</t>
    </rPh>
    <rPh sb="118" eb="120">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</si>
</sst>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77-465B-930F-0C6F3C1F912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0F77-465B-930F-0C6F3C1F912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63.78</c:v>
                </c:pt>
                <c:pt idx="1">
                  <c:v>65.92</c:v>
                </c:pt>
                <c:pt idx="2">
                  <c:v>70.53</c:v>
                </c:pt>
                <c:pt idx="3">
                  <c:v>75.48</c:v>
                </c:pt>
                <c:pt idx="4">
                  <c:v>75.819999999999993</c:v>
                </c:pt>
              </c:numCache>
            </c:numRef>
          </c:val>
          <c:extLst>
            <c:ext xmlns:c16="http://schemas.microsoft.com/office/drawing/2014/chart" uri="{C3380CC4-5D6E-409C-BE32-E72D297353CC}">
              <c16:uniqueId val="{00000000-6067-4911-BEDC-6FC70EECA1A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6067-4911-BEDC-6FC70EECA1A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70.84</c:v>
                </c:pt>
                <c:pt idx="1">
                  <c:v>70.84</c:v>
                </c:pt>
                <c:pt idx="2">
                  <c:v>71.739999999999995</c:v>
                </c:pt>
                <c:pt idx="3">
                  <c:v>72.56</c:v>
                </c:pt>
                <c:pt idx="4">
                  <c:v>74.069999999999993</c:v>
                </c:pt>
              </c:numCache>
            </c:numRef>
          </c:val>
          <c:extLst>
            <c:ext xmlns:c16="http://schemas.microsoft.com/office/drawing/2014/chart" uri="{C3380CC4-5D6E-409C-BE32-E72D297353CC}">
              <c16:uniqueId val="{00000000-D092-46F3-B001-A287D39BAE8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D092-46F3-B001-A287D39BAE8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107.31</c:v>
                </c:pt>
                <c:pt idx="1">
                  <c:v>107.79</c:v>
                </c:pt>
                <c:pt idx="2">
                  <c:v>108.87</c:v>
                </c:pt>
                <c:pt idx="3">
                  <c:v>109.09</c:v>
                </c:pt>
                <c:pt idx="4">
                  <c:v>110.45</c:v>
                </c:pt>
              </c:numCache>
            </c:numRef>
          </c:val>
          <c:extLst>
            <c:ext xmlns:c16="http://schemas.microsoft.com/office/drawing/2014/chart" uri="{C3380CC4-5D6E-409C-BE32-E72D297353CC}">
              <c16:uniqueId val="{00000000-B17E-4BB9-BFB7-73CC7CB7FFF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7E-4BB9-BFB7-73CC7CB7FFF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46-4247-B2E0-9B0C6AA6840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46-4247-B2E0-9B0C6AA6840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D1-4520-B373-BE77D0117B0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D1-4520-B373-BE77D0117B0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E2-43C2-B7D4-27B65C0AF17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E2-43C2-B7D4-27B65C0AF17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9C-4CB4-A568-B81B3749579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9C-4CB4-A568-B81B3749579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68-4440-8513-F746A7CB418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5368-4440-8513-F746A7CB418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99.26</c:v>
                </c:pt>
                <c:pt idx="1">
                  <c:v>102.61</c:v>
                </c:pt>
                <c:pt idx="2">
                  <c:v>100</c:v>
                </c:pt>
                <c:pt idx="3">
                  <c:v>88.63</c:v>
                </c:pt>
                <c:pt idx="4">
                  <c:v>100</c:v>
                </c:pt>
              </c:numCache>
            </c:numRef>
          </c:val>
          <c:extLst>
            <c:ext xmlns:c16="http://schemas.microsoft.com/office/drawing/2014/chart" uri="{C3380CC4-5D6E-409C-BE32-E72D297353CC}">
              <c16:uniqueId val="{00000000-16CF-4EFF-8861-977B65AB391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16CF-4EFF-8861-977B65AB391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191.6</c:v>
                </c:pt>
                <c:pt idx="1">
                  <c:v>181.6</c:v>
                </c:pt>
                <c:pt idx="2">
                  <c:v>188.26</c:v>
                </c:pt>
                <c:pt idx="3">
                  <c:v>212.35</c:v>
                </c:pt>
                <c:pt idx="4">
                  <c:v>189.72</c:v>
                </c:pt>
              </c:numCache>
            </c:numRef>
          </c:val>
          <c:extLst>
            <c:ext xmlns:c16="http://schemas.microsoft.com/office/drawing/2014/chart" uri="{C3380CC4-5D6E-409C-BE32-E72D297353CC}">
              <c16:uniqueId val="{00000000-6ECB-4B90-AAFE-581B551101B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6ECB-4B90-AAFE-581B551101B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1" zoomScale="90" zoomScaleNormal="90" workbookViewId="0">
      <selection activeCell="BB36" sqref="BB3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北海道　乙部町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3625</v>
      </c>
      <c r="AM8" s="69"/>
      <c r="AN8" s="69"/>
      <c r="AO8" s="69"/>
      <c r="AP8" s="69"/>
      <c r="AQ8" s="69"/>
      <c r="AR8" s="69"/>
      <c r="AS8" s="69"/>
      <c r="AT8" s="68">
        <f>データ!T6</f>
        <v>162.59</v>
      </c>
      <c r="AU8" s="68"/>
      <c r="AV8" s="68"/>
      <c r="AW8" s="68"/>
      <c r="AX8" s="68"/>
      <c r="AY8" s="68"/>
      <c r="AZ8" s="68"/>
      <c r="BA8" s="68"/>
      <c r="BB8" s="68">
        <f>データ!U6</f>
        <v>22.3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68.58</v>
      </c>
      <c r="Q10" s="68"/>
      <c r="R10" s="68"/>
      <c r="S10" s="68"/>
      <c r="T10" s="68"/>
      <c r="U10" s="68"/>
      <c r="V10" s="68"/>
      <c r="W10" s="68">
        <f>データ!Q6</f>
        <v>93.03</v>
      </c>
      <c r="X10" s="68"/>
      <c r="Y10" s="68"/>
      <c r="Z10" s="68"/>
      <c r="AA10" s="68"/>
      <c r="AB10" s="68"/>
      <c r="AC10" s="68"/>
      <c r="AD10" s="69">
        <f>データ!R6</f>
        <v>3690</v>
      </c>
      <c r="AE10" s="69"/>
      <c r="AF10" s="69"/>
      <c r="AG10" s="69"/>
      <c r="AH10" s="69"/>
      <c r="AI10" s="69"/>
      <c r="AJ10" s="69"/>
      <c r="AK10" s="2"/>
      <c r="AL10" s="69">
        <f>データ!V6</f>
        <v>2453</v>
      </c>
      <c r="AM10" s="69"/>
      <c r="AN10" s="69"/>
      <c r="AO10" s="69"/>
      <c r="AP10" s="69"/>
      <c r="AQ10" s="69"/>
      <c r="AR10" s="69"/>
      <c r="AS10" s="69"/>
      <c r="AT10" s="68">
        <f>データ!W6</f>
        <v>0.97</v>
      </c>
      <c r="AU10" s="68"/>
      <c r="AV10" s="68"/>
      <c r="AW10" s="68"/>
      <c r="AX10" s="68"/>
      <c r="AY10" s="68"/>
      <c r="AZ10" s="68"/>
      <c r="BA10" s="68"/>
      <c r="BB10" s="68">
        <f>データ!X6</f>
        <v>2528.87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120</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45</v>
      </c>
      <c r="N86" s="26" t="s">
        <v>45</v>
      </c>
      <c r="O86" s="26" t="str">
        <f>データ!EO6</f>
        <v>【0.28】</v>
      </c>
    </row>
  </sheetData>
  <sheetProtection algorithmName="SHA-512" hashValue="n8gbAR8i2W5fqr8qmuEpOI5RfBqpWzA+7aEd6FHTwvO8VOwaLJAbGx+jDB2N7EuQKXLvVOdwHN832JezOU2gfA==" saltValue="21zj64bHODmis4R4zz2Hj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2019</v>
      </c>
      <c r="C6" s="33">
        <f t="shared" ref="C6:X6" si="3">C7</f>
        <v>13641</v>
      </c>
      <c r="D6" s="33">
        <f t="shared" si="3"/>
        <v>47</v>
      </c>
      <c r="E6" s="33">
        <f t="shared" si="3"/>
        <v>17</v>
      </c>
      <c r="F6" s="33">
        <f t="shared" si="3"/>
        <v>4</v>
      </c>
      <c r="G6" s="33">
        <f t="shared" si="3"/>
        <v>0</v>
      </c>
      <c r="H6" s="33" t="str">
        <f t="shared" si="3"/>
        <v>北海道　乙部町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68.58</v>
      </c>
      <c r="Q6" s="34">
        <f t="shared" si="3"/>
        <v>93.03</v>
      </c>
      <c r="R6" s="34">
        <f t="shared" si="3"/>
        <v>3690</v>
      </c>
      <c r="S6" s="34">
        <f t="shared" si="3"/>
        <v>3625</v>
      </c>
      <c r="T6" s="34">
        <f t="shared" si="3"/>
        <v>162.59</v>
      </c>
      <c r="U6" s="34">
        <f t="shared" si="3"/>
        <v>22.3</v>
      </c>
      <c r="V6" s="34">
        <f t="shared" si="3"/>
        <v>2453</v>
      </c>
      <c r="W6" s="34">
        <f t="shared" si="3"/>
        <v>0.97</v>
      </c>
      <c r="X6" s="34">
        <f t="shared" si="3"/>
        <v>2528.87</v>
      </c>
      <c r="Y6" s="35">
        <f>IF(Y7="",NA(),Y7)</f>
        <v>107.31</v>
      </c>
      <c r="Z6" s="35">
        <f t="shared" ref="Z6:AH6" si="4">IF(Z7="",NA(),Z7)</f>
        <v>107.79</v>
      </c>
      <c r="AA6" s="35">
        <f t="shared" si="4"/>
        <v>108.87</v>
      </c>
      <c r="AB6" s="35">
        <f t="shared" si="4"/>
        <v>109.09</v>
      </c>
      <c r="AC6" s="35">
        <f t="shared" si="4"/>
        <v>110.45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99.26</v>
      </c>
      <c r="BR6" s="35">
        <f t="shared" ref="BR6:BZ6" si="8">IF(BR7="",NA(),BR7)</f>
        <v>102.61</v>
      </c>
      <c r="BS6" s="35">
        <f t="shared" si="8"/>
        <v>100</v>
      </c>
      <c r="BT6" s="35">
        <f t="shared" si="8"/>
        <v>88.63</v>
      </c>
      <c r="BU6" s="35">
        <f t="shared" si="8"/>
        <v>100</v>
      </c>
      <c r="BV6" s="35">
        <f t="shared" si="8"/>
        <v>66.22</v>
      </c>
      <c r="BW6" s="35">
        <f t="shared" si="8"/>
        <v>69.87</v>
      </c>
      <c r="BX6" s="35">
        <f t="shared" si="8"/>
        <v>74.3</v>
      </c>
      <c r="BY6" s="35">
        <f t="shared" si="8"/>
        <v>72.260000000000005</v>
      </c>
      <c r="BZ6" s="35">
        <f t="shared" si="8"/>
        <v>71.84</v>
      </c>
      <c r="CA6" s="34" t="str">
        <f>IF(CA7="","",IF(CA7="-","【-】","【"&amp;SUBSTITUTE(TEXT(CA7,"#,##0.00"),"-","△")&amp;"】"))</f>
        <v>【74.17】</v>
      </c>
      <c r="CB6" s="35">
        <f>IF(CB7="",NA(),CB7)</f>
        <v>191.6</v>
      </c>
      <c r="CC6" s="35">
        <f t="shared" ref="CC6:CK6" si="9">IF(CC7="",NA(),CC7)</f>
        <v>181.6</v>
      </c>
      <c r="CD6" s="35">
        <f t="shared" si="9"/>
        <v>188.26</v>
      </c>
      <c r="CE6" s="35">
        <f t="shared" si="9"/>
        <v>212.35</v>
      </c>
      <c r="CF6" s="35">
        <f t="shared" si="9"/>
        <v>189.72</v>
      </c>
      <c r="CG6" s="35">
        <f t="shared" si="9"/>
        <v>246.72</v>
      </c>
      <c r="CH6" s="35">
        <f t="shared" si="9"/>
        <v>234.96</v>
      </c>
      <c r="CI6" s="35">
        <f t="shared" si="9"/>
        <v>221.81</v>
      </c>
      <c r="CJ6" s="35">
        <f t="shared" si="9"/>
        <v>230.02</v>
      </c>
      <c r="CK6" s="35">
        <f t="shared" si="9"/>
        <v>228.47</v>
      </c>
      <c r="CL6" s="34" t="str">
        <f>IF(CL7="","",IF(CL7="-","【-】","【"&amp;SUBSTITUTE(TEXT(CL7,"#,##0.00"),"-","△")&amp;"】"))</f>
        <v>【218.56】</v>
      </c>
      <c r="CM6" s="35">
        <f>IF(CM7="",NA(),CM7)</f>
        <v>63.78</v>
      </c>
      <c r="CN6" s="35">
        <f t="shared" ref="CN6:CV6" si="10">IF(CN7="",NA(),CN7)</f>
        <v>65.92</v>
      </c>
      <c r="CO6" s="35">
        <f t="shared" si="10"/>
        <v>70.53</v>
      </c>
      <c r="CP6" s="35">
        <f t="shared" si="10"/>
        <v>75.48</v>
      </c>
      <c r="CQ6" s="35">
        <f t="shared" si="10"/>
        <v>75.819999999999993</v>
      </c>
      <c r="CR6" s="35">
        <f t="shared" si="10"/>
        <v>41.35</v>
      </c>
      <c r="CS6" s="35">
        <f t="shared" si="10"/>
        <v>42.9</v>
      </c>
      <c r="CT6" s="35">
        <f t="shared" si="10"/>
        <v>43.36</v>
      </c>
      <c r="CU6" s="35">
        <f t="shared" si="10"/>
        <v>42.56</v>
      </c>
      <c r="CV6" s="35">
        <f t="shared" si="10"/>
        <v>42.47</v>
      </c>
      <c r="CW6" s="34" t="str">
        <f>IF(CW7="","",IF(CW7="-","【-】","【"&amp;SUBSTITUTE(TEXT(CW7,"#,##0.00"),"-","△")&amp;"】"))</f>
        <v>【42.86】</v>
      </c>
      <c r="CX6" s="35">
        <f>IF(CX7="",NA(),CX7)</f>
        <v>70.84</v>
      </c>
      <c r="CY6" s="35">
        <f t="shared" ref="CY6:DG6" si="11">IF(CY7="",NA(),CY7)</f>
        <v>70.84</v>
      </c>
      <c r="CZ6" s="35">
        <f t="shared" si="11"/>
        <v>71.739999999999995</v>
      </c>
      <c r="DA6" s="35">
        <f t="shared" si="11"/>
        <v>72.56</v>
      </c>
      <c r="DB6" s="35">
        <f t="shared" si="11"/>
        <v>74.069999999999993</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2">
      <c r="A7" s="28"/>
      <c r="B7" s="37">
        <v>2019</v>
      </c>
      <c r="C7" s="37">
        <v>13641</v>
      </c>
      <c r="D7" s="37">
        <v>47</v>
      </c>
      <c r="E7" s="37">
        <v>17</v>
      </c>
      <c r="F7" s="37">
        <v>4</v>
      </c>
      <c r="G7" s="37">
        <v>0</v>
      </c>
      <c r="H7" s="37" t="s">
        <v>99</v>
      </c>
      <c r="I7" s="37" t="s">
        <v>100</v>
      </c>
      <c r="J7" s="37" t="s">
        <v>101</v>
      </c>
      <c r="K7" s="37" t="s">
        <v>102</v>
      </c>
      <c r="L7" s="37" t="s">
        <v>103</v>
      </c>
      <c r="M7" s="37" t="s">
        <v>104</v>
      </c>
      <c r="N7" s="38" t="s">
        <v>105</v>
      </c>
      <c r="O7" s="38" t="s">
        <v>106</v>
      </c>
      <c r="P7" s="38">
        <v>68.58</v>
      </c>
      <c r="Q7" s="38">
        <v>93.03</v>
      </c>
      <c r="R7" s="38">
        <v>3690</v>
      </c>
      <c r="S7" s="38">
        <v>3625</v>
      </c>
      <c r="T7" s="38">
        <v>162.59</v>
      </c>
      <c r="U7" s="38">
        <v>22.3</v>
      </c>
      <c r="V7" s="38">
        <v>2453</v>
      </c>
      <c r="W7" s="38">
        <v>0.97</v>
      </c>
      <c r="X7" s="38">
        <v>2528.87</v>
      </c>
      <c r="Y7" s="38">
        <v>107.31</v>
      </c>
      <c r="Z7" s="38">
        <v>107.79</v>
      </c>
      <c r="AA7" s="38">
        <v>108.87</v>
      </c>
      <c r="AB7" s="38">
        <v>109.09</v>
      </c>
      <c r="AC7" s="38">
        <v>110.45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1434.89</v>
      </c>
      <c r="BL7" s="38">
        <v>1298.9100000000001</v>
      </c>
      <c r="BM7" s="38">
        <v>1243.71</v>
      </c>
      <c r="BN7" s="38">
        <v>1194.1500000000001</v>
      </c>
      <c r="BO7" s="38">
        <v>1206.79</v>
      </c>
      <c r="BP7" s="38">
        <v>1218.7</v>
      </c>
      <c r="BQ7" s="38">
        <v>99.26</v>
      </c>
      <c r="BR7" s="38">
        <v>102.61</v>
      </c>
      <c r="BS7" s="38">
        <v>100</v>
      </c>
      <c r="BT7" s="38">
        <v>88.63</v>
      </c>
      <c r="BU7" s="38">
        <v>100</v>
      </c>
      <c r="BV7" s="38">
        <v>66.22</v>
      </c>
      <c r="BW7" s="38">
        <v>69.87</v>
      </c>
      <c r="BX7" s="38">
        <v>74.3</v>
      </c>
      <c r="BY7" s="38">
        <v>72.260000000000005</v>
      </c>
      <c r="BZ7" s="38">
        <v>71.84</v>
      </c>
      <c r="CA7" s="38">
        <v>74.17</v>
      </c>
      <c r="CB7" s="38">
        <v>191.6</v>
      </c>
      <c r="CC7" s="38">
        <v>181.6</v>
      </c>
      <c r="CD7" s="38">
        <v>188.26</v>
      </c>
      <c r="CE7" s="38">
        <v>212.35</v>
      </c>
      <c r="CF7" s="38">
        <v>189.72</v>
      </c>
      <c r="CG7" s="38">
        <v>246.72</v>
      </c>
      <c r="CH7" s="38">
        <v>234.96</v>
      </c>
      <c r="CI7" s="38">
        <v>221.81</v>
      </c>
      <c r="CJ7" s="38">
        <v>230.02</v>
      </c>
      <c r="CK7" s="38">
        <v>228.47</v>
      </c>
      <c r="CL7" s="38">
        <v>218.56</v>
      </c>
      <c r="CM7" s="38">
        <v>63.78</v>
      </c>
      <c r="CN7" s="38">
        <v>65.92</v>
      </c>
      <c r="CO7" s="38">
        <v>70.53</v>
      </c>
      <c r="CP7" s="38">
        <v>75.48</v>
      </c>
      <c r="CQ7" s="38">
        <v>75.819999999999993</v>
      </c>
      <c r="CR7" s="38">
        <v>41.35</v>
      </c>
      <c r="CS7" s="38">
        <v>42.9</v>
      </c>
      <c r="CT7" s="38">
        <v>43.36</v>
      </c>
      <c r="CU7" s="38">
        <v>42.56</v>
      </c>
      <c r="CV7" s="38">
        <v>42.47</v>
      </c>
      <c r="CW7" s="38">
        <v>42.86</v>
      </c>
      <c r="CX7" s="38">
        <v>70.84</v>
      </c>
      <c r="CY7" s="38">
        <v>70.84</v>
      </c>
      <c r="CZ7" s="38">
        <v>71.739999999999995</v>
      </c>
      <c r="DA7" s="38">
        <v>72.56</v>
      </c>
      <c r="DB7" s="38">
        <v>74.069999999999993</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112</v>
      </c>
    </row>
    <row r="12" spans="1:145" x14ac:dyDescent="0.2">
      <c r="B12">
        <v>1</v>
      </c>
      <c r="C12">
        <v>1</v>
      </c>
      <c r="D12">
        <v>1</v>
      </c>
      <c r="E12">
        <v>1</v>
      </c>
      <c r="F12">
        <v>1</v>
      </c>
      <c r="G12" t="s">
        <v>113</v>
      </c>
    </row>
    <row r="13" spans="1:145" x14ac:dyDescent="0.2">
      <c r="B13" t="s">
        <v>114</v>
      </c>
      <c r="C13" t="s">
        <v>114</v>
      </c>
      <c r="D13" t="s">
        <v>115</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kensetsu006</cp:lastModifiedBy>
  <cp:lastPrinted>2021-01-19T04:35:07Z</cp:lastPrinted>
  <dcterms:created xsi:type="dcterms:W3CDTF">2020-12-04T02:51:12Z</dcterms:created>
  <dcterms:modified xsi:type="dcterms:W3CDTF">2021-01-19T05:40:06Z</dcterms:modified>
  <cp:category/>
</cp:coreProperties>
</file>