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1911-04072\市町村係hdd\11 公営企業\05 経営健全化（経営戦略含む）\R3\03経営比較分析表\220107【128〆 依頼】公営企業に係る経営比較分析表（令和2年度決算）の分析等について\03 各町から\013641 乙部町○\"/>
    </mc:Choice>
  </mc:AlternateContent>
  <workbookProtection workbookAlgorithmName="SHA-512" workbookHashValue="M+OSzNWs/zAH5elQFjHcRyIDlyQ5yrLR3cIfCmfEA9sAw8csuWoDiCl8X0CddFyHa+bYthMMMVZRPdCGstnlAw==" workbookSaltValue="DLSIxdExJrnK9cgEAPA5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<sst xmlns="http://schemas.openxmlformats.org/spreadsheetml/2006/main" count="236" uniqueCount="119">
  <si>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</si>
  <si>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</si>
  <si>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</si>
  <si>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</si>
  <si>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</si>
  <si>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</si>
  <si>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</si>
  <si>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</si>
  <si>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</si>
  <si>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</si>
  <si>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</si>
  <si>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</si>
  <si>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</si>
  <si>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</si>
  <si>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</si>
  <si>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</si>
  <si>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</si>
  <si>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</si>
  <si>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</si>
  <si>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</si>
  <si>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</si>
  <si>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</si>
  <si>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</si>
  <si>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</si>
  <si>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</si>
  <si>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</si>
  <si>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</si>
  <si>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</si>
  <si>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</si>
  <si>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</si>
  <si>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</si>
  <si>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</si>
  <si>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</si>
  <si>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</si>
  <si>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</si>
  <si>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</si>
  <si>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</si>
  <si>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</si>
  <si>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</si>
  <si>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</si>
  <si>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</si>
  <si>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</si>
  <si>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</si>
  <si>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</si>
  <si>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</si>
  <si>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</si>
  <si>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</si>
  <si>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</si>
  <si>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</si>
  <si>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</si>
  <si>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</si>
  <si>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</si>
  <si>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</si>
  <si>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</si>
  <si>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</si>
  <si>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</si>
  <si>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</si>
  <si>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</si>
  <si>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</si>
  <si>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</si>
  <si>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</si>
  <si>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</si>
  <si>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</si>
  <si>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</si>
  <si>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</si>
  <si>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</si>
  <si>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</si>
  <si>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</si>
  <si>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</si>
  <si>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</si>
  <si>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</si>
  <si>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</si>
  <si>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</si>
  <si>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</si>
  <si>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</si>
  <si>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</si>
  <si>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</si>
  <si>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</si>
  <si>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</si>
  <si>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</si>
  <si>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</si>
  <si>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</si>
  <si>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</si>
  <si>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</si>
  <si>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</si>
  <si>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</si>
  <si>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</si>
  <si>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</si>
  <si>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</si>
  <si>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</si>
  <si>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</si>
  <si>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</si>
  <si>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</si>
  <si>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</si>
  <si>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</si>
  <si>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</si>
  <si>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</si>
  <si>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</si>
  <si>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</si>
  <si>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</si>
  <si>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</si>
  <si>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</si>
  <si>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</si>
  <si>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</si>
  <si>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</si>
  <si>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</si>
  <si>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</si>
  <si>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</si>
  <si>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</si>
  <si>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</si>
  <si>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</si>
  <si>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</si>
  <si>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</si>
  <si>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</si>
  <si>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</si>
  <si>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</si>
  <si>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収益的収支比率は一般会計からの繰入金により黒字となっているが、経費回収率は、100％と高く概ね健全な経営であると思われる。
　また、汚水処理原価についても、前年度に比較して横ばいであり、類似団体の平均値及び全国平均も下回っていることから、比較的効率よく汚水処理が実施されているものと思われる。
　水洗化率については、平均値を下回っていることから、更なる加入促進を図る必要があると考えている。　
　</t>
    <rPh sb="1" eb="3">
      <t>シュウエキ</t>
    </rPh>
    <rPh sb="3" eb="4">
      <t>テキ</t>
    </rPh>
    <rPh sb="4" eb="6">
      <t>シュウシ</t>
    </rPh>
    <rPh sb="6" eb="8">
      <t>ヒリツ</t>
    </rPh>
    <rPh sb="9" eb="11">
      <t>イッパン</t>
    </rPh>
    <rPh sb="11" eb="13">
      <t>カイケイ</t>
    </rPh>
    <rPh sb="16" eb="18">
      <t>クリイレ</t>
    </rPh>
    <rPh sb="18" eb="19">
      <t>キン</t>
    </rPh>
    <rPh sb="22" eb="24">
      <t>クロジ</t>
    </rPh>
    <rPh sb="32" eb="34">
      <t>ケイヒ</t>
    </rPh>
    <rPh sb="34" eb="36">
      <t>カイシュウ</t>
    </rPh>
    <rPh sb="36" eb="37">
      <t>リツ</t>
    </rPh>
    <rPh sb="44" eb="45">
      <t>タカ</t>
    </rPh>
    <rPh sb="46" eb="47">
      <t>オオム</t>
    </rPh>
    <rPh sb="48" eb="50">
      <t>ケンゼン</t>
    </rPh>
    <rPh sb="51" eb="53">
      <t>ケイエイ</t>
    </rPh>
    <rPh sb="57" eb="58">
      <t>オモ</t>
    </rPh>
    <rPh sb="67" eb="69">
      <t>オスイ</t>
    </rPh>
    <rPh sb="69" eb="71">
      <t>ショリ</t>
    </rPh>
    <rPh sb="71" eb="73">
      <t>ゲンカ</t>
    </rPh>
    <rPh sb="79" eb="82">
      <t>ゼンネンド</t>
    </rPh>
    <rPh sb="83" eb="85">
      <t>ヒカク</t>
    </rPh>
    <rPh sb="87" eb="88">
      <t>ヨコ</t>
    </rPh>
    <rPh sb="94" eb="96">
      <t>ルイジ</t>
    </rPh>
    <rPh sb="96" eb="98">
      <t>ダンタイ</t>
    </rPh>
    <rPh sb="99" eb="102">
      <t>ヘイキンチ</t>
    </rPh>
    <rPh sb="102" eb="103">
      <t>オヨ</t>
    </rPh>
    <rPh sb="104" eb="106">
      <t>ゼンコク</t>
    </rPh>
    <rPh sb="149" eb="151">
      <t>スイセン</t>
    </rPh>
    <rPh sb="151" eb="152">
      <t>カ</t>
    </rPh>
    <rPh sb="152" eb="153">
      <t>リツ</t>
    </rPh>
    <rPh sb="159" eb="162">
      <t>ヘイキンチ</t>
    </rPh>
    <rPh sb="163" eb="165">
      <t>シタマワ</t>
    </rPh>
    <rPh sb="174" eb="175">
      <t>サラ</t>
    </rPh>
    <rPh sb="177" eb="179">
      <t>カニュウ</t>
    </rPh>
    <rPh sb="179" eb="181">
      <t>ソクシン</t>
    </rPh>
    <rPh sb="182" eb="183">
      <t>ハカ</t>
    </rPh>
    <rPh sb="184" eb="186">
      <t>ヒツヨウ</t>
    </rPh>
    <rPh sb="190" eb="191">
      <t>カンガ</t>
    </rPh>
    <phoneticPr fontId="4"/>
  </si>
  <si>
    <t>　概ね効率的な汚水処理が実施されているものと思われるが、施設利用率が77％と高いものの、水洗化率が73％であることから、更なる接続率の向上に努め、有収水量を増加させる取組みを行う必要があると思われる。
　なお、経営戦略については、平成28年度に策定済み。</t>
    <rPh sb="1" eb="2">
      <t>オオム</t>
    </rPh>
    <rPh sb="3" eb="6">
      <t>コウリツテキ</t>
    </rPh>
    <rPh sb="7" eb="9">
      <t>オスイ</t>
    </rPh>
    <rPh sb="9" eb="11">
      <t>ショリ</t>
    </rPh>
    <rPh sb="12" eb="14">
      <t>ジッシ</t>
    </rPh>
    <rPh sb="22" eb="23">
      <t>オモ</t>
    </rPh>
    <rPh sb="28" eb="30">
      <t>シセツ</t>
    </rPh>
    <rPh sb="30" eb="33">
      <t>リヨウリツ</t>
    </rPh>
    <rPh sb="38" eb="39">
      <t>タカ</t>
    </rPh>
    <rPh sb="44" eb="45">
      <t>スイ</t>
    </rPh>
    <rPh sb="45" eb="46">
      <t>セン</t>
    </rPh>
    <rPh sb="46" eb="47">
      <t>カ</t>
    </rPh>
    <rPh sb="47" eb="48">
      <t>リツ</t>
    </rPh>
    <rPh sb="60" eb="61">
      <t>サラ</t>
    </rPh>
    <rPh sb="63" eb="65">
      <t>セツゾク</t>
    </rPh>
    <rPh sb="65" eb="66">
      <t>リツ</t>
    </rPh>
    <rPh sb="67" eb="69">
      <t>コウジョウ</t>
    </rPh>
    <rPh sb="70" eb="71">
      <t>ツト</t>
    </rPh>
    <rPh sb="105" eb="107">
      <t>ケイエイ</t>
    </rPh>
    <rPh sb="107" eb="109">
      <t>センリャク</t>
    </rPh>
    <rPh sb="115" eb="117">
      <t>ヘイセイ</t>
    </rPh>
    <rPh sb="119" eb="121">
      <t>ネンド</t>
    </rPh>
    <rPh sb="122" eb="124">
      <t>サクテイ</t>
    </rPh>
    <rPh sb="124" eb="125">
      <t>ズ</t>
    </rPh>
    <phoneticPr fontId="4"/>
  </si>
  <si>
    <r>
      <t>　管渠については、供用開始から22年しか経過していないため、老朽化の進行は見られない。
　処理場については、ストックマネジメント計画に基づき電気計装設備等の更新及び長寿命化を令和4年度から8年度までの実施を予定して</t>
    </r>
    <r>
      <rPr>
        <strike/>
        <sz val="11"/>
        <color rgb="FFFF0000"/>
        <rFont val="ＭＳ ゴシック"/>
        <family val="3"/>
        <charset val="128"/>
      </rPr>
      <t>お</t>
    </r>
    <r>
      <rPr>
        <sz val="11"/>
        <color theme="1"/>
        <rFont val="ＭＳ ゴシック"/>
        <family val="3"/>
        <charset val="128"/>
      </rPr>
      <t>いる。　</t>
    </r>
    <rPh sb="1" eb="2">
      <t>カン</t>
    </rPh>
    <rPh sb="2" eb="3">
      <t>キョ</t>
    </rPh>
    <rPh sb="9" eb="11">
      <t>キョウヨウ</t>
    </rPh>
    <rPh sb="11" eb="13">
      <t>カイシ</t>
    </rPh>
    <rPh sb="17" eb="18">
      <t>ネン</t>
    </rPh>
    <rPh sb="20" eb="22">
      <t>ケイカ</t>
    </rPh>
    <rPh sb="30" eb="33">
      <t>ロウキュウカ</t>
    </rPh>
    <rPh sb="34" eb="36">
      <t>シンコウ</t>
    </rPh>
    <rPh sb="37" eb="38">
      <t>ミ</t>
    </rPh>
    <rPh sb="45" eb="48">
      <t>ショリジョウ</t>
    </rPh>
    <rPh sb="64" eb="66">
      <t>ケイカク</t>
    </rPh>
    <rPh sb="67" eb="68">
      <t>モト</t>
    </rPh>
    <rPh sb="70" eb="71">
      <t>デン</t>
    </rPh>
    <rPh sb="71" eb="72">
      <t>キ</t>
    </rPh>
    <rPh sb="72" eb="74">
      <t>ケイソウ</t>
    </rPh>
    <rPh sb="74" eb="76">
      <t>セツビ</t>
    </rPh>
    <rPh sb="76" eb="77">
      <t>トウ</t>
    </rPh>
    <rPh sb="78" eb="80">
      <t>コウシン</t>
    </rPh>
    <rPh sb="80" eb="81">
      <t>オヨ</t>
    </rPh>
    <rPh sb="82" eb="86">
      <t>チョウジュミョウカ</t>
    </rPh>
    <rPh sb="87" eb="89">
      <t>レイワ</t>
    </rPh>
    <rPh sb="90" eb="92">
      <t>ネンド</t>
    </rPh>
    <rPh sb="95" eb="97">
      <t>ネンド</t>
    </rPh>
    <rPh sb="100" eb="102">
      <t>ジッシ</t>
    </rPh>
    <rPh sb="103" eb="10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</si>
</sst>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trike/>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AE-4FE0-8A62-4175B783CB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60AE-4FE0-8A62-4175B783CB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65.92</c:v>
                </c:pt>
                <c:pt idx="1">
                  <c:v>70.53</c:v>
                </c:pt>
                <c:pt idx="2">
                  <c:v>75.48</c:v>
                </c:pt>
                <c:pt idx="3">
                  <c:v>75.819999999999993</c:v>
                </c:pt>
                <c:pt idx="4">
                  <c:v>77.84</c:v>
                </c:pt>
              </c:numCache>
            </c:numRef>
          </c:val>
          <c:extLst>
            <c:ext xmlns:c16="http://schemas.microsoft.com/office/drawing/2014/chart" uri="{C3380CC4-5D6E-409C-BE32-E72D297353CC}">
              <c16:uniqueId val="{00000000-D58B-42B2-AF71-DCD8159CFA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D58B-42B2-AF71-DCD8159CFA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70.84</c:v>
                </c:pt>
                <c:pt idx="1">
                  <c:v>71.739999999999995</c:v>
                </c:pt>
                <c:pt idx="2">
                  <c:v>72.56</c:v>
                </c:pt>
                <c:pt idx="3">
                  <c:v>74.069999999999993</c:v>
                </c:pt>
                <c:pt idx="4">
                  <c:v>73.39</c:v>
                </c:pt>
              </c:numCache>
            </c:numRef>
          </c:val>
          <c:extLst>
            <c:ext xmlns:c16="http://schemas.microsoft.com/office/drawing/2014/chart" uri="{C3380CC4-5D6E-409C-BE32-E72D297353CC}">
              <c16:uniqueId val="{00000000-3398-458E-88B2-E464589201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3398-458E-88B2-E464589201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107.79</c:v>
                </c:pt>
                <c:pt idx="1">
                  <c:v>108.87</c:v>
                </c:pt>
                <c:pt idx="2">
                  <c:v>109.09</c:v>
                </c:pt>
                <c:pt idx="3">
                  <c:v>110.45</c:v>
                </c:pt>
                <c:pt idx="4">
                  <c:v>109.7</c:v>
                </c:pt>
              </c:numCache>
            </c:numRef>
          </c:val>
          <c:extLst>
            <c:ext xmlns:c16="http://schemas.microsoft.com/office/drawing/2014/chart" uri="{C3380CC4-5D6E-409C-BE32-E72D297353CC}">
              <c16:uniqueId val="{00000000-E38A-46FE-BAA4-844BC0526C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A-46FE-BAA4-844BC0526C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1E-430B-AEEB-A81DAFB37C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1E-430B-AEEB-A81DAFB37C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0A-48D7-B69D-6DEB3579B8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0A-48D7-B69D-6DEB3579B8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51-47F2-AB8B-5078062564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51-47F2-AB8B-5078062564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87-4EE2-95F8-A34215919B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87-4EE2-95F8-A34215919B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3-43D3-853B-6AFEC957D8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CA73-43D3-853B-6AFEC957D8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102.61</c:v>
                </c:pt>
                <c:pt idx="1">
                  <c:v>100</c:v>
                </c:pt>
                <c:pt idx="2">
                  <c:v>88.63</c:v>
                </c:pt>
                <c:pt idx="3">
                  <c:v>100</c:v>
                </c:pt>
                <c:pt idx="4">
                  <c:v>100</c:v>
                </c:pt>
              </c:numCache>
            </c:numRef>
          </c:val>
          <c:extLst>
            <c:ext xmlns:c16="http://schemas.microsoft.com/office/drawing/2014/chart" uri="{C3380CC4-5D6E-409C-BE32-E72D297353CC}">
              <c16:uniqueId val="{00000000-3E28-4294-8CB6-0475874924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3E28-4294-8CB6-0475874924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181.6</c:v>
                </c:pt>
                <c:pt idx="1">
                  <c:v>188.26</c:v>
                </c:pt>
                <c:pt idx="2">
                  <c:v>212.35</c:v>
                </c:pt>
                <c:pt idx="3">
                  <c:v>189.72</c:v>
                </c:pt>
                <c:pt idx="4">
                  <c:v>191.17</c:v>
                </c:pt>
              </c:numCache>
            </c:numRef>
          </c:val>
          <c:extLst>
            <c:ext xmlns:c16="http://schemas.microsoft.com/office/drawing/2014/chart" uri="{C3380CC4-5D6E-409C-BE32-E72D297353CC}">
              <c16:uniqueId val="{00000000-85A5-4FE2-B82A-5D31DD2E7E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5A5-4FE2-B82A-5D31DD2E7E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乙部町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3520</v>
      </c>
      <c r="AM8" s="51"/>
      <c r="AN8" s="51"/>
      <c r="AO8" s="51"/>
      <c r="AP8" s="51"/>
      <c r="AQ8" s="51"/>
      <c r="AR8" s="51"/>
      <c r="AS8" s="51"/>
      <c r="AT8" s="46">
        <f>データ!T6</f>
        <v>162.59</v>
      </c>
      <c r="AU8" s="46"/>
      <c r="AV8" s="46"/>
      <c r="AW8" s="46"/>
      <c r="AX8" s="46"/>
      <c r="AY8" s="46"/>
      <c r="AZ8" s="46"/>
      <c r="BA8" s="46"/>
      <c r="BB8" s="46">
        <f>データ!U6</f>
        <v>21.65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71.88</v>
      </c>
      <c r="Q10" s="46"/>
      <c r="R10" s="46"/>
      <c r="S10" s="46"/>
      <c r="T10" s="46"/>
      <c r="U10" s="46"/>
      <c r="V10" s="46"/>
      <c r="W10" s="46">
        <f>データ!Q6</f>
        <v>92.35</v>
      </c>
      <c r="X10" s="46"/>
      <c r="Y10" s="46"/>
      <c r="Z10" s="46"/>
      <c r="AA10" s="46"/>
      <c r="AB10" s="46"/>
      <c r="AC10" s="46"/>
      <c r="AD10" s="51">
        <f>データ!R6</f>
        <v>3690</v>
      </c>
      <c r="AE10" s="51"/>
      <c r="AF10" s="51"/>
      <c r="AG10" s="51"/>
      <c r="AH10" s="51"/>
      <c r="AI10" s="51"/>
      <c r="AJ10" s="51"/>
      <c r="AK10" s="2"/>
      <c r="AL10" s="51">
        <f>データ!V6</f>
        <v>2503</v>
      </c>
      <c r="AM10" s="51"/>
      <c r="AN10" s="51"/>
      <c r="AO10" s="51"/>
      <c r="AP10" s="51"/>
      <c r="AQ10" s="51"/>
      <c r="AR10" s="51"/>
      <c r="AS10" s="51"/>
      <c r="AT10" s="46">
        <f>データ!W6</f>
        <v>0.98</v>
      </c>
      <c r="AU10" s="46"/>
      <c r="AV10" s="46"/>
      <c r="AW10" s="46"/>
      <c r="AX10" s="46"/>
      <c r="AY10" s="46"/>
      <c r="AZ10" s="46"/>
      <c r="BA10" s="46"/>
      <c r="BB10" s="46">
        <f>データ!X6</f>
        <v>2554.08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ivWQk7nVkvNUVMLSga8UMlgW/hgUL6ojj36HTwJQcS6G/cu1LUJZKkA+pY8z01arawGPIr3VLbur5NrgjUoGVw==" saltValue="Ewi3KCQtteZeN1pa6pWE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13641</v>
      </c>
      <c r="D6" s="33">
        <f t="shared" si="3"/>
        <v>47</v>
      </c>
      <c r="E6" s="33">
        <f t="shared" si="3"/>
        <v>17</v>
      </c>
      <c r="F6" s="33">
        <f t="shared" si="3"/>
        <v>4</v>
      </c>
      <c r="G6" s="33">
        <f t="shared" si="3"/>
        <v>0</v>
      </c>
      <c r="H6" s="33" t="str">
        <f t="shared" si="3"/>
        <v>北海道　乙部町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71.88</v>
      </c>
      <c r="Q6" s="34">
        <f t="shared" si="3"/>
        <v>92.35</v>
      </c>
      <c r="R6" s="34">
        <f t="shared" si="3"/>
        <v>3690</v>
      </c>
      <c r="S6" s="34">
        <f t="shared" si="3"/>
        <v>3520</v>
      </c>
      <c r="T6" s="34">
        <f t="shared" si="3"/>
        <v>162.59</v>
      </c>
      <c r="U6" s="34">
        <f t="shared" si="3"/>
        <v>21.65</v>
      </c>
      <c r="V6" s="34">
        <f t="shared" si="3"/>
        <v>2503</v>
      </c>
      <c r="W6" s="34">
        <f t="shared" si="3"/>
        <v>0.98</v>
      </c>
      <c r="X6" s="34">
        <f t="shared" si="3"/>
        <v>2554.08</v>
      </c>
      <c r="Y6" s="35">
        <f>IF(Y7="",NA(),Y7)</f>
        <v>107.79</v>
      </c>
      <c r="Z6" s="35">
        <f t="shared" ref="Z6:AH6" si="4">IF(Z7="",NA(),Z7)</f>
        <v>108.87</v>
      </c>
      <c r="AA6" s="35">
        <f t="shared" si="4"/>
        <v>109.09</v>
      </c>
      <c r="AB6" s="35">
        <f t="shared" si="4"/>
        <v>110.45</v>
      </c>
      <c r="AC6" s="35">
        <f t="shared" si="4"/>
        <v>109.7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102.61</v>
      </c>
      <c r="BR6" s="35">
        <f t="shared" ref="BR6:BZ6" si="8">IF(BR7="",NA(),BR7)</f>
        <v>100</v>
      </c>
      <c r="BS6" s="35">
        <f t="shared" si="8"/>
        <v>88.63</v>
      </c>
      <c r="BT6" s="35">
        <f t="shared" si="8"/>
        <v>100</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181.6</v>
      </c>
      <c r="CC6" s="35">
        <f t="shared" ref="CC6:CK6" si="9">IF(CC7="",NA(),CC7)</f>
        <v>188.26</v>
      </c>
      <c r="CD6" s="35">
        <f t="shared" si="9"/>
        <v>212.35</v>
      </c>
      <c r="CE6" s="35">
        <f t="shared" si="9"/>
        <v>189.72</v>
      </c>
      <c r="CF6" s="35">
        <f t="shared" si="9"/>
        <v>191.17</v>
      </c>
      <c r="CG6" s="35">
        <f t="shared" si="9"/>
        <v>234.96</v>
      </c>
      <c r="CH6" s="35">
        <f t="shared" si="9"/>
        <v>221.81</v>
      </c>
      <c r="CI6" s="35">
        <f t="shared" si="9"/>
        <v>230.02</v>
      </c>
      <c r="CJ6" s="35">
        <f t="shared" si="9"/>
        <v>228.47</v>
      </c>
      <c r="CK6" s="35">
        <f t="shared" si="9"/>
        <v>224.88</v>
      </c>
      <c r="CL6" s="34" t="str">
        <f>IF(CL7="","",IF(CL7="-","【-】","【"&amp;SUBSTITUTE(TEXT(CL7,"#,##0.00"),"-","△")&amp;"】"))</f>
        <v>【215.41】</v>
      </c>
      <c r="CM6" s="35">
        <f>IF(CM7="",NA(),CM7)</f>
        <v>65.92</v>
      </c>
      <c r="CN6" s="35">
        <f t="shared" ref="CN6:CV6" si="10">IF(CN7="",NA(),CN7)</f>
        <v>70.53</v>
      </c>
      <c r="CO6" s="35">
        <f t="shared" si="10"/>
        <v>75.48</v>
      </c>
      <c r="CP6" s="35">
        <f t="shared" si="10"/>
        <v>75.819999999999993</v>
      </c>
      <c r="CQ6" s="35">
        <f t="shared" si="10"/>
        <v>77.84</v>
      </c>
      <c r="CR6" s="35">
        <f t="shared" si="10"/>
        <v>42.9</v>
      </c>
      <c r="CS6" s="35">
        <f t="shared" si="10"/>
        <v>43.36</v>
      </c>
      <c r="CT6" s="35">
        <f t="shared" si="10"/>
        <v>42.56</v>
      </c>
      <c r="CU6" s="35">
        <f t="shared" si="10"/>
        <v>42.47</v>
      </c>
      <c r="CV6" s="35">
        <f t="shared" si="10"/>
        <v>42.4</v>
      </c>
      <c r="CW6" s="34" t="str">
        <f>IF(CW7="","",IF(CW7="-","【-】","【"&amp;SUBSTITUTE(TEXT(CW7,"#,##0.00"),"-","△")&amp;"】"))</f>
        <v>【42.90】</v>
      </c>
      <c r="CX6" s="35">
        <f>IF(CX7="",NA(),CX7)</f>
        <v>70.84</v>
      </c>
      <c r="CY6" s="35">
        <f t="shared" ref="CY6:DG6" si="11">IF(CY7="",NA(),CY7)</f>
        <v>71.739999999999995</v>
      </c>
      <c r="CZ6" s="35">
        <f t="shared" si="11"/>
        <v>72.56</v>
      </c>
      <c r="DA6" s="35">
        <f t="shared" si="11"/>
        <v>74.069999999999993</v>
      </c>
      <c r="DB6" s="35">
        <f t="shared" si="11"/>
        <v>73.39</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13641</v>
      </c>
      <c r="D7" s="37">
        <v>47</v>
      </c>
      <c r="E7" s="37">
        <v>17</v>
      </c>
      <c r="F7" s="37">
        <v>4</v>
      </c>
      <c r="G7" s="37">
        <v>0</v>
      </c>
      <c r="H7" s="37" t="s">
        <v>97</v>
      </c>
      <c r="I7" s="37" t="s">
        <v>98</v>
      </c>
      <c r="J7" s="37" t="s">
        <v>99</v>
      </c>
      <c r="K7" s="37" t="s">
        <v>100</v>
      </c>
      <c r="L7" s="37" t="s">
        <v>101</v>
      </c>
      <c r="M7" s="37" t="s">
        <v>102</v>
      </c>
      <c r="N7" s="38" t="s">
        <v>103</v>
      </c>
      <c r="O7" s="38" t="s">
        <v>104</v>
      </c>
      <c r="P7" s="38">
        <v>71.88</v>
      </c>
      <c r="Q7" s="38">
        <v>92.35</v>
      </c>
      <c r="R7" s="38">
        <v>3690</v>
      </c>
      <c r="S7" s="38">
        <v>3520</v>
      </c>
      <c r="T7" s="38">
        <v>162.59</v>
      </c>
      <c r="U7" s="38">
        <v>21.65</v>
      </c>
      <c r="V7" s="38">
        <v>2503</v>
      </c>
      <c r="W7" s="38">
        <v>0.98</v>
      </c>
      <c r="X7" s="38">
        <v>2554.08</v>
      </c>
      <c r="Y7" s="38">
        <v>107.79</v>
      </c>
      <c r="Z7" s="38">
        <v>108.87</v>
      </c>
      <c r="AA7" s="38">
        <v>109.09</v>
      </c>
      <c r="AB7" s="38">
        <v>110.45</v>
      </c>
      <c r="AC7" s="38">
        <v>109.7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102.61</v>
      </c>
      <c r="BR7" s="38">
        <v>100</v>
      </c>
      <c r="BS7" s="38">
        <v>88.63</v>
      </c>
      <c r="BT7" s="38">
        <v>100</v>
      </c>
      <c r="BU7" s="38">
        <v>100</v>
      </c>
      <c r="BV7" s="38">
        <v>69.87</v>
      </c>
      <c r="BW7" s="38">
        <v>74.3</v>
      </c>
      <c r="BX7" s="38">
        <v>72.260000000000005</v>
      </c>
      <c r="BY7" s="38">
        <v>71.84</v>
      </c>
      <c r="BZ7" s="38">
        <v>73.36</v>
      </c>
      <c r="CA7" s="38">
        <v>75.290000000000006</v>
      </c>
      <c r="CB7" s="38">
        <v>181.6</v>
      </c>
      <c r="CC7" s="38">
        <v>188.26</v>
      </c>
      <c r="CD7" s="38">
        <v>212.35</v>
      </c>
      <c r="CE7" s="38">
        <v>189.72</v>
      </c>
      <c r="CF7" s="38">
        <v>191.17</v>
      </c>
      <c r="CG7" s="38">
        <v>234.96</v>
      </c>
      <c r="CH7" s="38">
        <v>221.81</v>
      </c>
      <c r="CI7" s="38">
        <v>230.02</v>
      </c>
      <c r="CJ7" s="38">
        <v>228.47</v>
      </c>
      <c r="CK7" s="38">
        <v>224.88</v>
      </c>
      <c r="CL7" s="38">
        <v>215.41</v>
      </c>
      <c r="CM7" s="38">
        <v>65.92</v>
      </c>
      <c r="CN7" s="38">
        <v>70.53</v>
      </c>
      <c r="CO7" s="38">
        <v>75.48</v>
      </c>
      <c r="CP7" s="38">
        <v>75.819999999999993</v>
      </c>
      <c r="CQ7" s="38">
        <v>77.84</v>
      </c>
      <c r="CR7" s="38">
        <v>42.9</v>
      </c>
      <c r="CS7" s="38">
        <v>43.36</v>
      </c>
      <c r="CT7" s="38">
        <v>42.56</v>
      </c>
      <c r="CU7" s="38">
        <v>42.47</v>
      </c>
      <c r="CV7" s="38">
        <v>42.4</v>
      </c>
      <c r="CW7" s="38">
        <v>42.9</v>
      </c>
      <c r="CX7" s="38">
        <v>70.84</v>
      </c>
      <c r="CY7" s="38">
        <v>71.739999999999995</v>
      </c>
      <c r="CZ7" s="38">
        <v>72.56</v>
      </c>
      <c r="DA7" s="38">
        <v>74.069999999999993</v>
      </c>
      <c r="DB7" s="38">
        <v>73.39</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2022-01-17T02:18:34Z</cp:lastPrinted>
  <dcterms:created xsi:type="dcterms:W3CDTF">2021-12-03T07:47:42Z</dcterms:created>
  <dcterms:modified xsi:type="dcterms:W3CDTF">2022-01-27T02:08:08Z</dcterms:modified>
  <cp:category/>
</cp:coreProperties>
</file>