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setsu008\Desktop\公営企業に係る経営比較分析表（令和３年度決算）の分析等について\"/>
    </mc:Choice>
  </mc:AlternateContent>
  <workbookProtection workbookAlgorithmName="SHA-512" workbookHashValue="zL6JJiLUoNlGytrOiaKyeDaKu5wfnN9vu1LsGbcFBg6iozDIIS1enq85UEtHK2v/7csZB2a/1PWRJ+flSOG0xg==" workbookSaltValue="KO1Cc85lWoGDycmlEnuHJw==" workbookSpinCount="100000" lockStructure="1"/>
  <bookViews>
    <workbookView xWindow="0" yWindow="0" windowWidth="23040" windowHeight="9228"/>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<sst xmlns="http://schemas.openxmlformats.org/spreadsheetml/2006/main" count="233" uniqueCount="117">
  <si>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</si>
  <si>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</si>
  <si>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</si>
  <si>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</si>
  <si>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</si>
  <si>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</si>
  <si>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</si>
  <si>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</si>
  <si>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</si>
  <si>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</si>
  <si>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</si>
  <si>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</si>
  <si>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</si>
  <si>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</si>
  <si>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</si>
  <si>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</si>
  <si>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</si>
  <si>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</si>
  <si>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</si>
  <si>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</si>
  <si>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</si>
  <si>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</si>
  <si>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</si>
  <si>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</si>
  <si>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</si>
  <si>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</si>
  <si>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</si>
  <si>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</si>
  <si>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</si>
  <si>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</si>
  <si>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</si>
  <si>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</si>
  <si>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</si>
  <si>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</si>
  <si>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</si>
  <si>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</si>
  <si>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</si>
  <si>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</si>
  <si>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</si>
  <si>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</si>
  <si>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</si>
  <si>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</si>
  <si>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</si>
  <si>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</si>
  <si>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</si>
  <si>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</si>
  <si>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</si>
  <si>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</si>
  <si>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</si>
  <si>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</si>
  <si>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</si>
  <si>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</si>
  <si>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</si>
  <si>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</si>
  <si>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</si>
  <si>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</si>
  <si>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</si>
  <si>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</si>
  <si>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</si>
  <si>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</si>
  <si>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</si>
  <si>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</si>
  <si>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</si>
  <si>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</si>
  <si>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</si>
  <si>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</si>
  <si>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</si>
  <si>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</si>
  <si>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</si>
  <si>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</si>
  <si>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</si>
  <si>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</si>
  <si>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</si>
  <si>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</si>
  <si>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</si>
  <si>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</si>
  <si>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</si>
  <si>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</si>
  <si>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</si>
  <si>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</si>
  <si>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</si>
  <si>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</si>
  <si>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</si>
  <si>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</si>
  <si>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</si>
  <si>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</si>
  <si>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</si>
  <si>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</si>
  <si>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</si>
  <si>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</si>
  <si>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</si>
  <si>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</si>
  <si>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</si>
  <si>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</si>
  <si>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</si>
  <si>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</si>
  <si>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</si>
  <si>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</si>
  <si>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</si>
  <si>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</si>
  <si>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</si>
  <si>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</si>
  <si>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</si>
  <si>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</si>
  <si>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</si>
  <si>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</si>
  <si>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</si>
  <si>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</si>
  <si>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</si>
  <si>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</si>
  <si>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</si>
  <si>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</si>
  <si>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</si>
  <si>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</si>
  <si>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①経常収支比率・⑤料金回収率が減少し、
④企業債残高対給水収益比率・⑥給水原価が増加している。
　①及び⑤が減少しているのは、給水人口の減少による収入の減少に因るものが大きい。
　また、④及び⑥が増加しているのは、老朽管の更新事業を着手し始め、その財源に国庫補助金と地方債を充てているため。
　施設の更新を行う際には地方債償還額は増加する見込みのため健全性・効率性については常に見直していく必要がある。</t>
    <rPh sb="1" eb="3">
      <t>ケイジョウ</t>
    </rPh>
    <rPh sb="3" eb="5">
      <t>シュウシ</t>
    </rPh>
    <rPh sb="5" eb="7">
      <t>ヒリツ</t>
    </rPh>
    <rPh sb="9" eb="11">
      <t>リョウキン</t>
    </rPh>
    <rPh sb="11" eb="13">
      <t>カイシュウ</t>
    </rPh>
    <rPh sb="13" eb="14">
      <t>リツ</t>
    </rPh>
    <rPh sb="15" eb="17">
      <t>ゲンショウ</t>
    </rPh>
    <rPh sb="21" eb="23">
      <t>キギョウ</t>
    </rPh>
    <rPh sb="23" eb="24">
      <t>サイ</t>
    </rPh>
    <rPh sb="24" eb="26">
      <t>ザンダカ</t>
    </rPh>
    <rPh sb="26" eb="27">
      <t>タイ</t>
    </rPh>
    <rPh sb="27" eb="29">
      <t>キュウスイ</t>
    </rPh>
    <rPh sb="29" eb="31">
      <t>シュウエキ</t>
    </rPh>
    <rPh sb="31" eb="33">
      <t>ヒリツ</t>
    </rPh>
    <rPh sb="35" eb="37">
      <t>キュウスイ</t>
    </rPh>
    <rPh sb="37" eb="39">
      <t>ゲンカ</t>
    </rPh>
    <rPh sb="40" eb="42">
      <t>ゾウカ</t>
    </rPh>
    <rPh sb="95" eb="96">
      <t>オヨ</t>
    </rPh>
    <rPh sb="99" eb="101">
      <t>ゾウカ</t>
    </rPh>
    <rPh sb="108" eb="110">
      <t>ロウキュウ</t>
    </rPh>
    <rPh sb="110" eb="111">
      <t>カン</t>
    </rPh>
    <rPh sb="112" eb="114">
      <t>コウシン</t>
    </rPh>
    <rPh sb="114" eb="116">
      <t>ジギョウ</t>
    </rPh>
    <rPh sb="117" eb="119">
      <t>チャクシュ</t>
    </rPh>
    <rPh sb="120" eb="121">
      <t>ハジ</t>
    </rPh>
    <rPh sb="125" eb="127">
      <t>ザイゲン</t>
    </rPh>
    <rPh sb="128" eb="130">
      <t>コッコ</t>
    </rPh>
    <rPh sb="130" eb="133">
      <t>ホジョキン</t>
    </rPh>
    <rPh sb="138" eb="139">
      <t>ア</t>
    </rPh>
    <rPh sb="148" eb="150">
      <t>シセツ</t>
    </rPh>
    <rPh sb="151" eb="153">
      <t>コウシン</t>
    </rPh>
    <rPh sb="154" eb="155">
      <t>オコナ</t>
    </rPh>
    <rPh sb="156" eb="157">
      <t>サイ</t>
    </rPh>
    <rPh sb="159" eb="161">
      <t>チホウ</t>
    </rPh>
    <rPh sb="161" eb="162">
      <t>サイ</t>
    </rPh>
    <rPh sb="162" eb="164">
      <t>ショウカン</t>
    </rPh>
    <rPh sb="164" eb="165">
      <t>ガク</t>
    </rPh>
    <rPh sb="166" eb="168">
      <t>ゾウカ</t>
    </rPh>
    <rPh sb="170" eb="172">
      <t>ミコ</t>
    </rPh>
    <rPh sb="176" eb="179">
      <t>ケンゼンセイ</t>
    </rPh>
    <rPh sb="180" eb="183">
      <t>コウリツセイ</t>
    </rPh>
    <rPh sb="188" eb="189">
      <t>ツネ</t>
    </rPh>
    <rPh sb="190" eb="192">
      <t>ミナオ</t>
    </rPh>
    <rPh sb="196" eb="198">
      <t>ヒツヨウ</t>
    </rPh>
    <phoneticPr fontId="4"/>
  </si>
  <si>
    <t>　令和２年度から老朽管の更新事業に着手している。現在着手している導水管の更新は令和６年度までを計画しているため、③管路更新率への反映はその後になる。
　令和７年度以降も引き続き老朽管の更新事業を行うため、⑧有収率の改善を含め検討していく。
　また、浄水場等の主要施設も建設後４０年を経過していることから⑦施設利用率を踏まえ管路更新と並行しながら更新計画を検討する必要がある。</t>
    <rPh sb="76" eb="78">
      <t>レイワ</t>
    </rPh>
    <rPh sb="79" eb="81">
      <t>ネンド</t>
    </rPh>
    <rPh sb="81" eb="83">
      <t>イコウ</t>
    </rPh>
    <rPh sb="84" eb="85">
      <t>ヒ</t>
    </rPh>
    <rPh sb="86" eb="87">
      <t>ツヅ</t>
    </rPh>
    <rPh sb="88" eb="90">
      <t>ロウキュウ</t>
    </rPh>
    <rPh sb="90" eb="91">
      <t>カン</t>
    </rPh>
    <rPh sb="92" eb="94">
      <t>コウシン</t>
    </rPh>
    <rPh sb="94" eb="96">
      <t>ジギョウ</t>
    </rPh>
    <rPh sb="97" eb="98">
      <t>オコナ</t>
    </rPh>
    <rPh sb="103" eb="106">
      <t>ユウシュウリツ</t>
    </rPh>
    <rPh sb="107" eb="109">
      <t>カイゼン</t>
    </rPh>
    <rPh sb="110" eb="111">
      <t>フク</t>
    </rPh>
    <rPh sb="112" eb="114">
      <t>ケントウ</t>
    </rPh>
    <rPh sb="126" eb="129">
      <t>ジョウスイジョウ</t>
    </rPh>
    <rPh sb="129" eb="130">
      <t>トウ</t>
    </rPh>
    <rPh sb="131" eb="133">
      <t>シュヨウ</t>
    </rPh>
    <rPh sb="133" eb="135">
      <t>シセツ</t>
    </rPh>
    <rPh sb="136" eb="138">
      <t>ケンセツ</t>
    </rPh>
    <rPh sb="138" eb="139">
      <t>ゴ</t>
    </rPh>
    <rPh sb="141" eb="142">
      <t>ネン</t>
    </rPh>
    <rPh sb="143" eb="145">
      <t>ケイカ</t>
    </rPh>
    <rPh sb="154" eb="156">
      <t>シセツ</t>
    </rPh>
    <rPh sb="156" eb="158">
      <t>リヨウ</t>
    </rPh>
    <rPh sb="158" eb="159">
      <t>リツ</t>
    </rPh>
    <rPh sb="160" eb="161">
      <t>フ</t>
    </rPh>
    <rPh sb="163" eb="165">
      <t>カンロ</t>
    </rPh>
    <rPh sb="165" eb="167">
      <t>コウシン</t>
    </rPh>
    <rPh sb="168" eb="170">
      <t>ヘイコウ</t>
    </rPh>
    <rPh sb="174" eb="176">
      <t>コウシン</t>
    </rPh>
    <rPh sb="176" eb="178">
      <t>ケイカク</t>
    </rPh>
    <rPh sb="179" eb="181">
      <t>ケントウ</t>
    </rPh>
    <rPh sb="183" eb="185">
      <t>ヒツヨウ</t>
    </rPh>
    <phoneticPr fontId="4"/>
  </si>
  <si>
    <t>　給水人口の減少に伴い収益的収支比率の減少などが今後も続いていくと予測されるので、施設の更新にあたっては耐震化等の長寿命化や施設規模の再検討を含め、給水人口規模に見合った効率的な更新計画を検討していく。
　また、令和６年度以降は地方公営企業法の適用を通じて経営戦略の見直しを行い、資産状況や経営展望の見える化を進めていく。</t>
    <rPh sb="1" eb="3">
      <t>キュウスイ</t>
    </rPh>
    <rPh sb="3" eb="5">
      <t>ジンコウ</t>
    </rPh>
    <rPh sb="6" eb="8">
      <t>ゲンショウ</t>
    </rPh>
    <rPh sb="9" eb="10">
      <t>トモナ</t>
    </rPh>
    <rPh sb="11" eb="14">
      <t>シュウエキテキ</t>
    </rPh>
    <rPh sb="14" eb="16">
      <t>シュウシ</t>
    </rPh>
    <rPh sb="16" eb="18">
      <t>ヒリツ</t>
    </rPh>
    <rPh sb="19" eb="21">
      <t>ゲンショウ</t>
    </rPh>
    <rPh sb="24" eb="26">
      <t>コンゴ</t>
    </rPh>
    <rPh sb="27" eb="28">
      <t>ツヅ</t>
    </rPh>
    <rPh sb="33" eb="35">
      <t>ヨソク</t>
    </rPh>
    <rPh sb="41" eb="43">
      <t>シセツ</t>
    </rPh>
    <rPh sb="44" eb="46">
      <t>コウシン</t>
    </rPh>
    <rPh sb="52" eb="55">
      <t>タイシンカ</t>
    </rPh>
    <rPh sb="55" eb="56">
      <t>トウ</t>
    </rPh>
    <rPh sb="57" eb="61">
      <t>チョウジュミョウカ</t>
    </rPh>
    <rPh sb="62" eb="64">
      <t>シセツ</t>
    </rPh>
    <rPh sb="64" eb="66">
      <t>キボ</t>
    </rPh>
    <rPh sb="67" eb="70">
      <t>サイケントウ</t>
    </rPh>
    <rPh sb="71" eb="72">
      <t>フク</t>
    </rPh>
    <rPh sb="74" eb="76">
      <t>キュウスイ</t>
    </rPh>
    <rPh sb="76" eb="78">
      <t>ジンコウ</t>
    </rPh>
    <rPh sb="78" eb="80">
      <t>キボ</t>
    </rPh>
    <rPh sb="81" eb="83">
      <t>ミア</t>
    </rPh>
    <rPh sb="85" eb="88">
      <t>コウリツテキ</t>
    </rPh>
    <rPh sb="89" eb="91">
      <t>コウシン</t>
    </rPh>
    <rPh sb="91" eb="93">
      <t>ケイカク</t>
    </rPh>
    <rPh sb="94" eb="96">
      <t>ケントウ</t>
    </rPh>
    <rPh sb="107" eb="109">
      <t>レイワ</t>
    </rPh>
    <rPh sb="110" eb="112">
      <t>ネンド</t>
    </rPh>
    <rPh sb="112" eb="114">
      <t>イコウ</t>
    </rPh>
    <rPh sb="115" eb="117">
      <t>チホウ</t>
    </rPh>
    <rPh sb="117" eb="119">
      <t>コウエイ</t>
    </rPh>
    <rPh sb="119" eb="121">
      <t>キギョウ</t>
    </rPh>
    <rPh sb="121" eb="122">
      <t>ホウ</t>
    </rPh>
    <rPh sb="123" eb="125">
      <t>テキヨウ</t>
    </rPh>
    <rPh sb="126" eb="127">
      <t>ツウ</t>
    </rPh>
    <rPh sb="129" eb="131">
      <t>ケイエイ</t>
    </rPh>
    <rPh sb="131" eb="133">
      <t>センリャク</t>
    </rPh>
    <rPh sb="134" eb="136">
      <t>ミナオ</t>
    </rPh>
    <rPh sb="138" eb="139">
      <t>オコナ</t>
    </rPh>
    <rPh sb="141" eb="143">
      <t>シサン</t>
    </rPh>
    <rPh sb="143" eb="145">
      <t>ジョウキョウ</t>
    </rPh>
    <rPh sb="146" eb="148">
      <t>ケイエイ</t>
    </rPh>
    <rPh sb="148" eb="150">
      <t>テンボウ</t>
    </rPh>
    <rPh sb="151" eb="152">
      <t>ミ</t>
    </rPh>
    <rPh sb="154" eb="155">
      <t>カ</t>
    </rPh>
    <rPh sb="156" eb="15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</si>
</sst>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F7-43B6-B7A2-36378A7C767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CDF7-43B6-B7A2-36378A7C767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57.9</c:v>
                </c:pt>
                <c:pt idx="1">
                  <c:v>57.88</c:v>
                </c:pt>
                <c:pt idx="2">
                  <c:v>57.16</c:v>
                </c:pt>
                <c:pt idx="3">
                  <c:v>59.86</c:v>
                </c:pt>
                <c:pt idx="4">
                  <c:v>59.83</c:v>
                </c:pt>
              </c:numCache>
            </c:numRef>
          </c:val>
          <c:extLst>
            <c:ext xmlns:c16="http://schemas.microsoft.com/office/drawing/2014/chart" uri="{C3380CC4-5D6E-409C-BE32-E72D297353CC}">
              <c16:uniqueId val="{00000000-F697-481E-9F9E-A57CC36496E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F697-481E-9F9E-A57CC36496E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67.38</c:v>
                </c:pt>
                <c:pt idx="1">
                  <c:v>67.3</c:v>
                </c:pt>
                <c:pt idx="2">
                  <c:v>68.66</c:v>
                </c:pt>
                <c:pt idx="3">
                  <c:v>66.02</c:v>
                </c:pt>
                <c:pt idx="4">
                  <c:v>63.75</c:v>
                </c:pt>
              </c:numCache>
            </c:numRef>
          </c:val>
          <c:extLst>
            <c:ext xmlns:c16="http://schemas.microsoft.com/office/drawing/2014/chart" uri="{C3380CC4-5D6E-409C-BE32-E72D297353CC}">
              <c16:uniqueId val="{00000000-38E9-43C1-A868-492F549998A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38E9-43C1-A868-492F549998A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89.9</c:v>
                </c:pt>
                <c:pt idx="1">
                  <c:v>86.21</c:v>
                </c:pt>
                <c:pt idx="2">
                  <c:v>99.41</c:v>
                </c:pt>
                <c:pt idx="3">
                  <c:v>112.53</c:v>
                </c:pt>
                <c:pt idx="4">
                  <c:v>100.46</c:v>
                </c:pt>
              </c:numCache>
            </c:numRef>
          </c:val>
          <c:extLst>
            <c:ext xmlns:c16="http://schemas.microsoft.com/office/drawing/2014/chart" uri="{C3380CC4-5D6E-409C-BE32-E72D297353CC}">
              <c16:uniqueId val="{00000000-F038-4A05-BF25-9BA669DDEDD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F038-4A05-BF25-9BA669DDEDD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4D-4DDC-B78A-F6859BD7C8C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4D-4DDC-B78A-F6859BD7C8C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AA-49E5-9B25-45C3B3716DE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AA-49E5-9B25-45C3B3716DE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0-4251-BF9D-9061A141E6F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0-4251-BF9D-9061A141E6F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C3-45D0-8356-C772E4873D9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C3-45D0-8356-C772E4873D9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407.17</c:v>
                </c:pt>
                <c:pt idx="1">
                  <c:v>344.37</c:v>
                </c:pt>
                <c:pt idx="2">
                  <c:v>284.83</c:v>
                </c:pt>
                <c:pt idx="3">
                  <c:v>269.58</c:v>
                </c:pt>
                <c:pt idx="4">
                  <c:v>295.14999999999998</c:v>
                </c:pt>
              </c:numCache>
            </c:numRef>
          </c:val>
          <c:extLst>
            <c:ext xmlns:c16="http://schemas.microsoft.com/office/drawing/2014/chart" uri="{C3380CC4-5D6E-409C-BE32-E72D297353CC}">
              <c16:uniqueId val="{00000000-6211-4B12-9833-795F2C90821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6211-4B12-9833-795F2C90821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71.11</c:v>
                </c:pt>
                <c:pt idx="1">
                  <c:v>70.38</c:v>
                </c:pt>
                <c:pt idx="2">
                  <c:v>87.32</c:v>
                </c:pt>
                <c:pt idx="3">
                  <c:v>102.99</c:v>
                </c:pt>
                <c:pt idx="4">
                  <c:v>91.84</c:v>
                </c:pt>
              </c:numCache>
            </c:numRef>
          </c:val>
          <c:extLst>
            <c:ext xmlns:c16="http://schemas.microsoft.com/office/drawing/2014/chart" uri="{C3380CC4-5D6E-409C-BE32-E72D297353CC}">
              <c16:uniqueId val="{00000000-DA3B-4774-A4E2-400D13F0877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DA3B-4774-A4E2-400D13F0877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298.86</c:v>
                </c:pt>
                <c:pt idx="1">
                  <c:v>301.3</c:v>
                </c:pt>
                <c:pt idx="2">
                  <c:v>243.41</c:v>
                </c:pt>
                <c:pt idx="3">
                  <c:v>207.33</c:v>
                </c:pt>
                <c:pt idx="4">
                  <c:v>234.95</c:v>
                </c:pt>
              </c:numCache>
            </c:numRef>
          </c:val>
          <c:extLst>
            <c:ext xmlns:c16="http://schemas.microsoft.com/office/drawing/2014/chart" uri="{C3380CC4-5D6E-409C-BE32-E72D297353CC}">
              <c16:uniqueId val="{00000000-6ACD-4C42-B708-C0CD5418BB2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6ACD-4C42-B708-C0CD5418BB2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北海道　乙部町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3428</v>
      </c>
      <c r="AM8" s="60"/>
      <c r="AN8" s="60"/>
      <c r="AO8" s="60"/>
      <c r="AP8" s="60"/>
      <c r="AQ8" s="60"/>
      <c r="AR8" s="60"/>
      <c r="AS8" s="60"/>
      <c r="AT8" s="36">
        <f>データ!$S$6</f>
        <v>162.59</v>
      </c>
      <c r="AU8" s="36"/>
      <c r="AV8" s="36"/>
      <c r="AW8" s="36"/>
      <c r="AX8" s="36"/>
      <c r="AY8" s="36"/>
      <c r="AZ8" s="36"/>
      <c r="BA8" s="36"/>
      <c r="BB8" s="36">
        <f>データ!$T$6</f>
        <v>21.08</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98.12</v>
      </c>
      <c r="Q10" s="36"/>
      <c r="R10" s="36"/>
      <c r="S10" s="36"/>
      <c r="T10" s="36"/>
      <c r="U10" s="36"/>
      <c r="V10" s="36"/>
      <c r="W10" s="60">
        <f>データ!$Q$6</f>
        <v>3690</v>
      </c>
      <c r="X10" s="60"/>
      <c r="Y10" s="60"/>
      <c r="Z10" s="60"/>
      <c r="AA10" s="60"/>
      <c r="AB10" s="60"/>
      <c r="AC10" s="60"/>
      <c r="AD10" s="2"/>
      <c r="AE10" s="2"/>
      <c r="AF10" s="2"/>
      <c r="AG10" s="2"/>
      <c r="AH10" s="2"/>
      <c r="AI10" s="2"/>
      <c r="AJ10" s="2"/>
      <c r="AK10" s="2"/>
      <c r="AL10" s="60">
        <f>データ!$U$6</f>
        <v>3340</v>
      </c>
      <c r="AM10" s="60"/>
      <c r="AN10" s="60"/>
      <c r="AO10" s="60"/>
      <c r="AP10" s="60"/>
      <c r="AQ10" s="60"/>
      <c r="AR10" s="60"/>
      <c r="AS10" s="60"/>
      <c r="AT10" s="36">
        <f>データ!$V$6</f>
        <v>1.8</v>
      </c>
      <c r="AU10" s="36"/>
      <c r="AV10" s="36"/>
      <c r="AW10" s="36"/>
      <c r="AX10" s="36"/>
      <c r="AY10" s="36"/>
      <c r="AZ10" s="36"/>
      <c r="BA10" s="36"/>
      <c r="BB10" s="36">
        <f>データ!$W$6</f>
        <v>1855.56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41</v>
      </c>
      <c r="O85" s="13" t="str">
        <f>データ!EN6</f>
        <v>【0.58】</v>
      </c>
    </row>
  </sheetData>
  <sheetProtection algorithmName="SHA-512" hashValue="claGGlgNymEyhbEX8OMZ0NifdRFYDT82konHuS8JTuVeh7PK1UjngOsTimXPrER2qeLq7Nm8CR8KTbcJgJObdA==" saltValue="FfbkFU2T/FpJDHafyu5O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13641</v>
      </c>
      <c r="D6" s="20">
        <f t="shared" si="3"/>
        <v>47</v>
      </c>
      <c r="E6" s="20">
        <f t="shared" si="3"/>
        <v>1</v>
      </c>
      <c r="F6" s="20">
        <f t="shared" si="3"/>
        <v>0</v>
      </c>
      <c r="G6" s="20">
        <f t="shared" si="3"/>
        <v>0</v>
      </c>
      <c r="H6" s="20" t="str">
        <f t="shared" si="3"/>
        <v>北海道　乙部町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98.12</v>
      </c>
      <c r="Q6" s="21">
        <f t="shared" si="3"/>
        <v>3690</v>
      </c>
      <c r="R6" s="21">
        <f t="shared" si="3"/>
        <v>3428</v>
      </c>
      <c r="S6" s="21">
        <f t="shared" si="3"/>
        <v>162.59</v>
      </c>
      <c r="T6" s="21">
        <f t="shared" si="3"/>
        <v>21.08</v>
      </c>
      <c r="U6" s="21">
        <f t="shared" si="3"/>
        <v>3340</v>
      </c>
      <c r="V6" s="21">
        <f t="shared" si="3"/>
        <v>1.8</v>
      </c>
      <c r="W6" s="21">
        <f t="shared" si="3"/>
        <v>1855.56</v>
      </c>
      <c r="X6" s="22">
        <f>IF(X7="",NA(),X7)</f>
        <v>89.9</v>
      </c>
      <c r="Y6" s="22">
        <f t="shared" ref="Y6:AG6" si="4">IF(Y7="",NA(),Y7)</f>
        <v>86.21</v>
      </c>
      <c r="Z6" s="22">
        <f t="shared" si="4"/>
        <v>99.41</v>
      </c>
      <c r="AA6" s="22">
        <f t="shared" si="4"/>
        <v>112.53</v>
      </c>
      <c r="AB6" s="22">
        <f t="shared" si="4"/>
        <v>100.46</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407.17</v>
      </c>
      <c r="BF6" s="22">
        <f t="shared" ref="BF6:BN6" si="7">IF(BF7="",NA(),BF7)</f>
        <v>344.37</v>
      </c>
      <c r="BG6" s="22">
        <f t="shared" si="7"/>
        <v>284.83</v>
      </c>
      <c r="BH6" s="22">
        <f t="shared" si="7"/>
        <v>269.58</v>
      </c>
      <c r="BI6" s="22">
        <f t="shared" si="7"/>
        <v>295.14999999999998</v>
      </c>
      <c r="BJ6" s="22">
        <f t="shared" si="7"/>
        <v>1061.58</v>
      </c>
      <c r="BK6" s="22">
        <f t="shared" si="7"/>
        <v>1007.7</v>
      </c>
      <c r="BL6" s="22">
        <f t="shared" si="7"/>
        <v>1018.52</v>
      </c>
      <c r="BM6" s="22">
        <f t="shared" si="7"/>
        <v>949.61</v>
      </c>
      <c r="BN6" s="22">
        <f t="shared" si="7"/>
        <v>918.84</v>
      </c>
      <c r="BO6" s="21" t="str">
        <f>IF(BO7="","",IF(BO7="-","【-】","【"&amp;SUBSTITUTE(TEXT(BO7,"#,##0.00"),"-","△")&amp;"】"))</f>
        <v>【940.88】</v>
      </c>
      <c r="BP6" s="22">
        <f>IF(BP7="",NA(),BP7)</f>
        <v>71.11</v>
      </c>
      <c r="BQ6" s="22">
        <f t="shared" ref="BQ6:BY6" si="8">IF(BQ7="",NA(),BQ7)</f>
        <v>70.38</v>
      </c>
      <c r="BR6" s="22">
        <f t="shared" si="8"/>
        <v>87.32</v>
      </c>
      <c r="BS6" s="22">
        <f t="shared" si="8"/>
        <v>102.99</v>
      </c>
      <c r="BT6" s="22">
        <f t="shared" si="8"/>
        <v>91.84</v>
      </c>
      <c r="BU6" s="22">
        <f t="shared" si="8"/>
        <v>58.52</v>
      </c>
      <c r="BV6" s="22">
        <f t="shared" si="8"/>
        <v>59.22</v>
      </c>
      <c r="BW6" s="22">
        <f t="shared" si="8"/>
        <v>58.79</v>
      </c>
      <c r="BX6" s="22">
        <f t="shared" si="8"/>
        <v>58.41</v>
      </c>
      <c r="BY6" s="22">
        <f t="shared" si="8"/>
        <v>58.27</v>
      </c>
      <c r="BZ6" s="21" t="str">
        <f>IF(BZ7="","",IF(BZ7="-","【-】","【"&amp;SUBSTITUTE(TEXT(BZ7,"#,##0.00"),"-","△")&amp;"】"))</f>
        <v>【54.59】</v>
      </c>
      <c r="CA6" s="22">
        <f>IF(CA7="",NA(),CA7)</f>
        <v>298.86</v>
      </c>
      <c r="CB6" s="22">
        <f t="shared" ref="CB6:CJ6" si="9">IF(CB7="",NA(),CB7)</f>
        <v>301.3</v>
      </c>
      <c r="CC6" s="22">
        <f t="shared" si="9"/>
        <v>243.41</v>
      </c>
      <c r="CD6" s="22">
        <f t="shared" si="9"/>
        <v>207.33</v>
      </c>
      <c r="CE6" s="22">
        <f t="shared" si="9"/>
        <v>234.95</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57.9</v>
      </c>
      <c r="CM6" s="22">
        <f t="shared" ref="CM6:CU6" si="10">IF(CM7="",NA(),CM7)</f>
        <v>57.88</v>
      </c>
      <c r="CN6" s="22">
        <f t="shared" si="10"/>
        <v>57.16</v>
      </c>
      <c r="CO6" s="22">
        <f t="shared" si="10"/>
        <v>59.86</v>
      </c>
      <c r="CP6" s="22">
        <f t="shared" si="10"/>
        <v>59.83</v>
      </c>
      <c r="CQ6" s="22">
        <f t="shared" si="10"/>
        <v>57.3</v>
      </c>
      <c r="CR6" s="22">
        <f t="shared" si="10"/>
        <v>56.76</v>
      </c>
      <c r="CS6" s="22">
        <f t="shared" si="10"/>
        <v>56.04</v>
      </c>
      <c r="CT6" s="22">
        <f t="shared" si="10"/>
        <v>58.52</v>
      </c>
      <c r="CU6" s="22">
        <f t="shared" si="10"/>
        <v>58.88</v>
      </c>
      <c r="CV6" s="21" t="str">
        <f>IF(CV7="","",IF(CV7="-","【-】","【"&amp;SUBSTITUTE(TEXT(CV7,"#,##0.00"),"-","△")&amp;"】"))</f>
        <v>【56.42】</v>
      </c>
      <c r="CW6" s="22">
        <f>IF(CW7="",NA(),CW7)</f>
        <v>67.38</v>
      </c>
      <c r="CX6" s="22">
        <f t="shared" ref="CX6:DF6" si="11">IF(CX7="",NA(),CX7)</f>
        <v>67.3</v>
      </c>
      <c r="CY6" s="22">
        <f t="shared" si="11"/>
        <v>68.66</v>
      </c>
      <c r="CZ6" s="22">
        <f t="shared" si="11"/>
        <v>66.02</v>
      </c>
      <c r="DA6" s="22">
        <f t="shared" si="11"/>
        <v>63.75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13641</v>
      </c>
      <c r="D7" s="24">
        <v>47</v>
      </c>
      <c r="E7" s="24">
        <v>1</v>
      </c>
      <c r="F7" s="24">
        <v>0</v>
      </c>
      <c r="G7" s="24">
        <v>0</v>
      </c>
      <c r="H7" s="24" t="s">
        <v>96</v>
      </c>
      <c r="I7" s="24" t="s">
        <v>97</v>
      </c>
      <c r="J7" s="24" t="s">
        <v>98</v>
      </c>
      <c r="K7" s="24" t="s">
        <v>99</v>
      </c>
      <c r="L7" s="24" t="s">
        <v>100</v>
      </c>
      <c r="M7" s="24" t="s">
        <v>101</v>
      </c>
      <c r="N7" s="25" t="s">
        <v>102</v>
      </c>
      <c r="O7" s="25" t="s">
        <v>103</v>
      </c>
      <c r="P7" s="25">
        <v>98.12</v>
      </c>
      <c r="Q7" s="25">
        <v>3690</v>
      </c>
      <c r="R7" s="25">
        <v>3428</v>
      </c>
      <c r="S7" s="25">
        <v>162.59</v>
      </c>
      <c r="T7" s="25">
        <v>21.08</v>
      </c>
      <c r="U7" s="25">
        <v>3340</v>
      </c>
      <c r="V7" s="25">
        <v>1.8</v>
      </c>
      <c r="W7" s="25">
        <v>1855.56</v>
      </c>
      <c r="X7" s="25">
        <v>89.9</v>
      </c>
      <c r="Y7" s="25">
        <v>86.21</v>
      </c>
      <c r="Z7" s="25">
        <v>99.41</v>
      </c>
      <c r="AA7" s="25">
        <v>112.53</v>
      </c>
      <c r="AB7" s="25">
        <v>100.46</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407.17</v>
      </c>
      <c r="BF7" s="25">
        <v>344.37</v>
      </c>
      <c r="BG7" s="25">
        <v>284.83</v>
      </c>
      <c r="BH7" s="25">
        <v>269.58</v>
      </c>
      <c r="BI7" s="25">
        <v>295.14999999999998</v>
      </c>
      <c r="BJ7" s="25">
        <v>1061.58</v>
      </c>
      <c r="BK7" s="25">
        <v>1007.7</v>
      </c>
      <c r="BL7" s="25">
        <v>1018.52</v>
      </c>
      <c r="BM7" s="25">
        <v>949.61</v>
      </c>
      <c r="BN7" s="25">
        <v>918.84</v>
      </c>
      <c r="BO7" s="25">
        <v>940.88</v>
      </c>
      <c r="BP7" s="25">
        <v>71.11</v>
      </c>
      <c r="BQ7" s="25">
        <v>70.38</v>
      </c>
      <c r="BR7" s="25">
        <v>87.32</v>
      </c>
      <c r="BS7" s="25">
        <v>102.99</v>
      </c>
      <c r="BT7" s="25">
        <v>91.84</v>
      </c>
      <c r="BU7" s="25">
        <v>58.52</v>
      </c>
      <c r="BV7" s="25">
        <v>59.22</v>
      </c>
      <c r="BW7" s="25">
        <v>58.79</v>
      </c>
      <c r="BX7" s="25">
        <v>58.41</v>
      </c>
      <c r="BY7" s="25">
        <v>58.27</v>
      </c>
      <c r="BZ7" s="25">
        <v>54.59</v>
      </c>
      <c r="CA7" s="25">
        <v>298.86</v>
      </c>
      <c r="CB7" s="25">
        <v>301.3</v>
      </c>
      <c r="CC7" s="25">
        <v>243.41</v>
      </c>
      <c r="CD7" s="25">
        <v>207.33</v>
      </c>
      <c r="CE7" s="25">
        <v>234.95</v>
      </c>
      <c r="CF7" s="25">
        <v>296.3</v>
      </c>
      <c r="CG7" s="25">
        <v>292.89999999999998</v>
      </c>
      <c r="CH7" s="25">
        <v>298.25</v>
      </c>
      <c r="CI7" s="25">
        <v>303.27999999999997</v>
      </c>
      <c r="CJ7" s="25">
        <v>303.81</v>
      </c>
      <c r="CK7" s="25">
        <v>301.2</v>
      </c>
      <c r="CL7" s="25">
        <v>57.9</v>
      </c>
      <c r="CM7" s="25">
        <v>57.88</v>
      </c>
      <c r="CN7" s="25">
        <v>57.16</v>
      </c>
      <c r="CO7" s="25">
        <v>59.86</v>
      </c>
      <c r="CP7" s="25">
        <v>59.83</v>
      </c>
      <c r="CQ7" s="25">
        <v>57.3</v>
      </c>
      <c r="CR7" s="25">
        <v>56.76</v>
      </c>
      <c r="CS7" s="25">
        <v>56.04</v>
      </c>
      <c r="CT7" s="25">
        <v>58.52</v>
      </c>
      <c r="CU7" s="25">
        <v>58.88</v>
      </c>
      <c r="CV7" s="25">
        <v>56.42</v>
      </c>
      <c r="CW7" s="25">
        <v>67.38</v>
      </c>
      <c r="CX7" s="25">
        <v>67.3</v>
      </c>
      <c r="CY7" s="25">
        <v>68.66</v>
      </c>
      <c r="CZ7" s="25">
        <v>66.02</v>
      </c>
      <c r="DA7" s="25">
        <v>63.75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kensetsu008</cp:lastModifiedBy>
  <cp:lastPrinted>2023-01-18T00:09:48Z</cp:lastPrinted>
  <dcterms:created xsi:type="dcterms:W3CDTF">2022-12-01T01:07:49Z</dcterms:created>
  <dcterms:modified xsi:type="dcterms:W3CDTF">2023-01-18T00:10:45Z</dcterms:modified>
  <cp:category/>
</cp:coreProperties>
</file>