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4水道温泉\7水道業務\5公営企業会計　水道料金\1 経営比較分析表\R5年度公営企業に係る経営分析\"/>
    </mc:Choice>
  </mc:AlternateContent>
  <workbookProtection workbookAlgorithmName="SHA-512" workbookHashValue="I437EFaJiABmtIh1HXa2y1cOZqST44ba2PnKaCXr8w5pnQmmmBxRUQkMhtTbk1ahNQIJTFswoKS8MiGqll/1wg==" workbookSaltValue="1G2DV/eMCKOJQKEr1mVPDw==" workbookSpinCount="100000" lockStructure="1"/>
  <bookViews>
    <workbookView xWindow="0" yWindow="0" windowWidth="22560" windowHeight="8628"/>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<sst xmlns="http://schemas.openxmlformats.org/spreadsheetml/2006/main" count="233" uniqueCount="116">
  <si>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</si>
  <si>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</si>
  <si>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</si>
  <si>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</si>
  <si>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</si>
  <si>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</si>
  <si>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</si>
  <si>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</si>
  <si>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</si>
  <si>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</si>
  <si>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</si>
  <si>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</si>
  <si>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</si>
  <si>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</si>
  <si>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</si>
  <si>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</si>
  <si>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</si>
  <si>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</si>
  <si>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</si>
  <si>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</si>
  <si>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</si>
  <si>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</si>
  <si>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</si>
  <si>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</si>
  <si>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</si>
  <si>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</si>
  <si>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</si>
  <si>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</si>
  <si>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</si>
  <si>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</si>
  <si>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</si>
  <si>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</si>
  <si>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</si>
  <si>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</si>
  <si>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</si>
  <si>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</si>
  <si>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</si>
  <si>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</si>
  <si>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</si>
  <si>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</si>
  <si>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</si>
  <si>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</si>
  <si>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</si>
  <si>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</si>
  <si>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</si>
  <si>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</si>
  <si>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</si>
  <si>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</si>
  <si>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</si>
  <si>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</si>
  <si>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</si>
  <si>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</si>
  <si>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</si>
  <si>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</si>
  <si>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</si>
  <si>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</si>
  <si>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</si>
  <si>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</si>
  <si>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</si>
  <si>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</si>
  <si>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</si>
  <si>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</si>
  <si>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</si>
  <si>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</si>
  <si>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</si>
  <si>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</si>
  <si>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</si>
  <si>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</si>
  <si>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</si>
  <si>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</si>
  <si>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</si>
  <si>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</si>
  <si>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</si>
  <si>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</si>
  <si>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</si>
  <si>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</si>
  <si>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</si>
  <si>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</si>
  <si>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</si>
  <si>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</si>
  <si>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</si>
  <si>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</si>
  <si>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</si>
  <si>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</si>
  <si>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</si>
  <si>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</si>
  <si>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</si>
  <si>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</si>
  <si>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</si>
  <si>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</si>
  <si>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</si>
  <si>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</si>
  <si>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</si>
  <si>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</si>
  <si>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</si>
  <si>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</si>
  <si>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</si>
  <si>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</si>
  <si>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</si>
  <si>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</si>
  <si>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</si>
  <si>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</si>
  <si>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</si>
  <si>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</si>
  <si>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</si>
  <si>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</si>
  <si>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</si>
  <si>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</si>
  <si>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</si>
  <si>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</si>
  <si>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</si>
  <si>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</si>
  <si>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</si>
  <si>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給水人口の減少に伴う①収益的収支比率の減少が将来的に予測されるので、施設の更新にあたっては耐震化等の長寿命化や施設規模の再検討を含め、給水人口規模に見合った効率的な更新計画を検討する表がある。
　また、令和６年度以降は地方公営企業法の適用を通じて経営戦略の見直しを行い、資産状況や経営展望の見える化を進めていく。</t>
    <rPh sb="1" eb="3">
      <t>キュウスイ</t>
    </rPh>
    <rPh sb="3" eb="5">
      <t>ジンコウ</t>
    </rPh>
    <rPh sb="6" eb="8">
      <t>ゲンショウ</t>
    </rPh>
    <rPh sb="9" eb="10">
      <t>トモナ</t>
    </rPh>
    <rPh sb="12" eb="15">
      <t>シュウエキテキ</t>
    </rPh>
    <rPh sb="15" eb="17">
      <t>シュウシ</t>
    </rPh>
    <rPh sb="17" eb="19">
      <t>ヒリツ</t>
    </rPh>
    <rPh sb="20" eb="22">
      <t>ゲンショウ</t>
    </rPh>
    <rPh sb="23" eb="26">
      <t>ショウライテキ</t>
    </rPh>
    <rPh sb="27" eb="29">
      <t>ヨソク</t>
    </rPh>
    <rPh sb="35" eb="37">
      <t>シセツ</t>
    </rPh>
    <rPh sb="38" eb="40">
      <t>コウシン</t>
    </rPh>
    <rPh sb="46" eb="49">
      <t>タイシンカ</t>
    </rPh>
    <rPh sb="49" eb="50">
      <t>トウ</t>
    </rPh>
    <rPh sb="51" eb="52">
      <t>チョウ</t>
    </rPh>
    <rPh sb="52" eb="55">
      <t>ジュミョウカ</t>
    </rPh>
    <rPh sb="56" eb="58">
      <t>シセツ</t>
    </rPh>
    <rPh sb="58" eb="60">
      <t>キボ</t>
    </rPh>
    <rPh sb="61" eb="64">
      <t>サイケントウ</t>
    </rPh>
    <rPh sb="65" eb="66">
      <t>フク</t>
    </rPh>
    <rPh sb="68" eb="70">
      <t>キュウスイ</t>
    </rPh>
    <rPh sb="70" eb="72">
      <t>ジンコウ</t>
    </rPh>
    <rPh sb="72" eb="74">
      <t>キボ</t>
    </rPh>
    <rPh sb="75" eb="77">
      <t>ミア</t>
    </rPh>
    <rPh sb="79" eb="82">
      <t>コウリツテキ</t>
    </rPh>
    <rPh sb="83" eb="85">
      <t>コウシン</t>
    </rPh>
    <rPh sb="85" eb="87">
      <t>ケイカク</t>
    </rPh>
    <rPh sb="88" eb="90">
      <t>ケントウ</t>
    </rPh>
    <rPh sb="92" eb="93">
      <t>ヒョウ</t>
    </rPh>
    <rPh sb="102" eb="104">
      <t>レイワ</t>
    </rPh>
    <rPh sb="105" eb="107">
      <t>ネンド</t>
    </rPh>
    <rPh sb="107" eb="109">
      <t>イコウ</t>
    </rPh>
    <rPh sb="110" eb="112">
      <t>チホウ</t>
    </rPh>
    <rPh sb="112" eb="114">
      <t>コウエイ</t>
    </rPh>
    <rPh sb="114" eb="116">
      <t>キギョウ</t>
    </rPh>
    <rPh sb="116" eb="117">
      <t>ホウ</t>
    </rPh>
    <rPh sb="118" eb="120">
      <t>テキヨウ</t>
    </rPh>
    <rPh sb="121" eb="122">
      <t>ツウ</t>
    </rPh>
    <rPh sb="124" eb="126">
      <t>ケイエイ</t>
    </rPh>
    <rPh sb="126" eb="128">
      <t>センリャク</t>
    </rPh>
    <rPh sb="129" eb="131">
      <t>ミナオ</t>
    </rPh>
    <rPh sb="133" eb="134">
      <t>オコナ</t>
    </rPh>
    <rPh sb="136" eb="138">
      <t>シサン</t>
    </rPh>
    <rPh sb="138" eb="140">
      <t>ジョウキョウ</t>
    </rPh>
    <rPh sb="141" eb="143">
      <t>ケイエイ</t>
    </rPh>
    <rPh sb="143" eb="145">
      <t>テンボウ</t>
    </rPh>
    <rPh sb="146" eb="147">
      <t>ミ</t>
    </rPh>
    <rPh sb="149" eb="150">
      <t>カ</t>
    </rPh>
    <rPh sb="151" eb="152">
      <t>スス</t>
    </rPh>
    <phoneticPr fontId="4"/>
  </si>
  <si>
    <t>　令和２年度から老朽管の更新事業に着手している。現在着手している導水管の更新は令和６年度までを計画しているため、③管路更新率への反映はその後になる。
　令和８年度以降も引き続き老朽管の更新事業を行うため、⑧有収率の改善を含め検討していく。
　また、浄水場等の主要施設も建設後４０年を経過していることから⑦施設利用率を踏まえ管路更新と並行しながら更新計画を検討する必要がある。</t>
    <rPh sb="76" eb="78">
      <t>レイワ</t>
    </rPh>
    <rPh sb="79" eb="81">
      <t>ネンド</t>
    </rPh>
    <rPh sb="81" eb="83">
      <t>イコウ</t>
    </rPh>
    <rPh sb="84" eb="85">
      <t>ヒ</t>
    </rPh>
    <rPh sb="86" eb="87">
      <t>ツヅ</t>
    </rPh>
    <rPh sb="88" eb="90">
      <t>ロウキュウ</t>
    </rPh>
    <rPh sb="90" eb="91">
      <t>カン</t>
    </rPh>
    <rPh sb="92" eb="94">
      <t>コウシン</t>
    </rPh>
    <rPh sb="94" eb="96">
      <t>ジギョウ</t>
    </rPh>
    <rPh sb="97" eb="98">
      <t>オコナ</t>
    </rPh>
    <rPh sb="103" eb="106">
      <t>ユウシュウリツ</t>
    </rPh>
    <rPh sb="107" eb="109">
      <t>カイゼン</t>
    </rPh>
    <rPh sb="110" eb="111">
      <t>フク</t>
    </rPh>
    <rPh sb="112" eb="114">
      <t>ケントウ</t>
    </rPh>
    <rPh sb="126" eb="129">
      <t>ジョウスイジョウ</t>
    </rPh>
    <rPh sb="129" eb="130">
      <t>トウ</t>
    </rPh>
    <rPh sb="131" eb="133">
      <t>シュヨウ</t>
    </rPh>
    <rPh sb="133" eb="135">
      <t>シセツ</t>
    </rPh>
    <rPh sb="136" eb="138">
      <t>ケンセツ</t>
    </rPh>
    <rPh sb="138" eb="139">
      <t>ゴ</t>
    </rPh>
    <rPh sb="141" eb="142">
      <t>ネン</t>
    </rPh>
    <rPh sb="143" eb="145">
      <t>ケイカ</t>
    </rPh>
    <rPh sb="154" eb="156">
      <t>シセツ</t>
    </rPh>
    <rPh sb="156" eb="158">
      <t>リヨウ</t>
    </rPh>
    <rPh sb="158" eb="159">
      <t>リツ</t>
    </rPh>
    <rPh sb="160" eb="161">
      <t>フ</t>
    </rPh>
    <rPh sb="163" eb="165">
      <t>カンロ</t>
    </rPh>
    <rPh sb="165" eb="167">
      <t>コウシン</t>
    </rPh>
    <rPh sb="168" eb="170">
      <t>ヘイコウ</t>
    </rPh>
    <rPh sb="174" eb="176">
      <t>コウシン</t>
    </rPh>
    <rPh sb="176" eb="178">
      <t>ケイカク</t>
    </rPh>
    <rPh sb="179" eb="181">
      <t>ケントウ</t>
    </rPh>
    <rPh sb="183" eb="185">
      <t>ヒツヨウ</t>
    </rPh>
    <phoneticPr fontId="4"/>
  </si>
  <si>
    <t>①計上収支比率・④企業債残高対給水収益比率が増加し、⑤料金回収率は横ばい、⑥給水原価が減少している。
　①及び④が増加しているのは、公営企業会計移行に伴い運用資金を工面するために財政調整基金を取り崩したこと及び地方債償還額の減少に因るものが大きい。
　⑥給水原価が減少しているのは起債償還金が減少したことが要因である。
　総収益の増加は一時的なものであり、地方債の償還もＲ２年度より実施している管路更新事業に着手していることから増加が見込まれる。
　よって、引き続き健全性・効率性については常に見直していく必要がある。</t>
    <rPh sb="22" eb="24">
      <t>ゾウカ</t>
    </rPh>
    <rPh sb="33" eb="34">
      <t>ヨコ</t>
    </rPh>
    <rPh sb="38" eb="40">
      <t>キュウスイ</t>
    </rPh>
    <rPh sb="40" eb="42">
      <t>ゲンカ</t>
    </rPh>
    <rPh sb="43" eb="45">
      <t>ゲンショウ</t>
    </rPh>
    <rPh sb="57" eb="59">
      <t>ゾウカ</t>
    </rPh>
    <rPh sb="66" eb="68">
      <t>コウエイ</t>
    </rPh>
    <rPh sb="68" eb="70">
      <t>キギョウ</t>
    </rPh>
    <rPh sb="70" eb="72">
      <t>カイケイ</t>
    </rPh>
    <rPh sb="72" eb="74">
      <t>イコウ</t>
    </rPh>
    <rPh sb="75" eb="76">
      <t>トモナ</t>
    </rPh>
    <rPh sb="77" eb="79">
      <t>ウンヨウ</t>
    </rPh>
    <rPh sb="79" eb="81">
      <t>シキン</t>
    </rPh>
    <rPh sb="82" eb="84">
      <t>クメン</t>
    </rPh>
    <rPh sb="89" eb="91">
      <t>ザイセイ</t>
    </rPh>
    <rPh sb="91" eb="93">
      <t>チョウセイ</t>
    </rPh>
    <rPh sb="93" eb="95">
      <t>キキン</t>
    </rPh>
    <rPh sb="96" eb="97">
      <t>ト</t>
    </rPh>
    <rPh sb="98" eb="99">
      <t>クズ</t>
    </rPh>
    <rPh sb="103" eb="104">
      <t>オヨ</t>
    </rPh>
    <rPh sb="105" eb="107">
      <t>チホウ</t>
    </rPh>
    <rPh sb="107" eb="108">
      <t>サイ</t>
    </rPh>
    <rPh sb="108" eb="110">
      <t>ショウカン</t>
    </rPh>
    <rPh sb="110" eb="111">
      <t>ガク</t>
    </rPh>
    <rPh sb="112" eb="114">
      <t>ゲンショウ</t>
    </rPh>
    <rPh sb="115" eb="116">
      <t>ヨ</t>
    </rPh>
    <rPh sb="120" eb="121">
      <t>オオ</t>
    </rPh>
    <rPh sb="127" eb="129">
      <t>キュウスイ</t>
    </rPh>
    <rPh sb="129" eb="131">
      <t>ゲンカ</t>
    </rPh>
    <rPh sb="132" eb="134">
      <t>ゲンショウ</t>
    </rPh>
    <rPh sb="140" eb="142">
      <t>キサイ</t>
    </rPh>
    <rPh sb="142" eb="144">
      <t>ショウカン</t>
    </rPh>
    <rPh sb="144" eb="145">
      <t>キン</t>
    </rPh>
    <rPh sb="146" eb="148">
      <t>ゲンショウ</t>
    </rPh>
    <rPh sb="153" eb="155">
      <t>ヨウイン</t>
    </rPh>
    <rPh sb="161" eb="164">
      <t>ソウシュウエキ</t>
    </rPh>
    <rPh sb="165" eb="167">
      <t>ゾウカ</t>
    </rPh>
    <rPh sb="168" eb="171">
      <t>イチジテキ</t>
    </rPh>
    <rPh sb="178" eb="181">
      <t>チホウサイ</t>
    </rPh>
    <rPh sb="182" eb="184">
      <t>ショウカン</t>
    </rPh>
    <rPh sb="187" eb="189">
      <t>ネンド</t>
    </rPh>
    <rPh sb="191" eb="193">
      <t>ジッシ</t>
    </rPh>
    <rPh sb="197" eb="199">
      <t>カンロ</t>
    </rPh>
    <rPh sb="199" eb="201">
      <t>コウシン</t>
    </rPh>
    <rPh sb="201" eb="203">
      <t>ジギョウ</t>
    </rPh>
    <rPh sb="204" eb="206">
      <t>チャクシュ</t>
    </rPh>
    <rPh sb="214" eb="216">
      <t>ゾウカ</t>
    </rPh>
    <rPh sb="217" eb="219">
      <t>ミコ</t>
    </rPh>
    <rPh sb="229" eb="230">
      <t>ヒ</t>
    </rPh>
    <rPh sb="231" eb="232">
      <t>ツヅ</t>
    </rPh>
    <rPh sb="233" eb="236">
      <t>ケンゼンセイ</t>
    </rPh>
    <rPh sb="237" eb="240">
      <t>コウリツセイ</t>
    </rPh>
    <rPh sb="245" eb="246">
      <t>ツネ</t>
    </rPh>
    <rPh sb="247" eb="249">
      <t>ミナオ</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</si>
</sst>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5-4B4D-BA89-03CB4BAEA6F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895-4B4D-BA89-03CB4BAEA6F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57.16</c:v>
                </c:pt>
                <c:pt idx="1">
                  <c:v>59.86</c:v>
                </c:pt>
                <c:pt idx="2">
                  <c:v>59.83</c:v>
                </c:pt>
                <c:pt idx="3">
                  <c:v>56.11</c:v>
                </c:pt>
                <c:pt idx="4">
                  <c:v>54.07</c:v>
                </c:pt>
              </c:numCache>
            </c:numRef>
          </c:val>
          <c:extLst>
            <c:ext xmlns:c16="http://schemas.microsoft.com/office/drawing/2014/chart" uri="{C3380CC4-5D6E-409C-BE32-E72D297353CC}">
              <c16:uniqueId val="{00000000-50B0-4D1C-A8A1-C0BBDE9CA5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50B0-4D1C-A8A1-C0BBDE9CA5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68.66</c:v>
                </c:pt>
                <c:pt idx="1">
                  <c:v>66.02</c:v>
                </c:pt>
                <c:pt idx="2">
                  <c:v>63.75</c:v>
                </c:pt>
                <c:pt idx="3">
                  <c:v>67.36</c:v>
                </c:pt>
                <c:pt idx="4">
                  <c:v>66.349999999999994</c:v>
                </c:pt>
              </c:numCache>
            </c:numRef>
          </c:val>
          <c:extLst>
            <c:ext xmlns:c16="http://schemas.microsoft.com/office/drawing/2014/chart" uri="{C3380CC4-5D6E-409C-BE32-E72D297353CC}">
              <c16:uniqueId val="{00000000-131A-4FBF-BBD1-707FDAA3057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31A-4FBF-BBD1-707FDAA3057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99.41</c:v>
                </c:pt>
                <c:pt idx="1">
                  <c:v>112.53</c:v>
                </c:pt>
                <c:pt idx="2">
                  <c:v>100.46</c:v>
                </c:pt>
                <c:pt idx="3">
                  <c:v>131.62</c:v>
                </c:pt>
                <c:pt idx="4">
                  <c:v>307.11</c:v>
                </c:pt>
              </c:numCache>
            </c:numRef>
          </c:val>
          <c:extLst>
            <c:ext xmlns:c16="http://schemas.microsoft.com/office/drawing/2014/chart" uri="{C3380CC4-5D6E-409C-BE32-E72D297353CC}">
              <c16:uniqueId val="{00000000-0F18-4F1B-BAD1-1DE6AAFD518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F18-4F1B-BAD1-1DE6AAFD518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5-40F8-B70F-01B0EA3F56B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5-40F8-B70F-01B0EA3F56B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E-4DB3-91C0-CA4E447CD8E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E-4DB3-91C0-CA4E447CD8E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9-4F00-A652-E099C53856F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9-4F00-A652-E099C53856F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2-4DA4-A371-1ED9099CF1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2-4DA4-A371-1ED9099CF1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284.83</c:v>
                </c:pt>
                <c:pt idx="1">
                  <c:v>269.58</c:v>
                </c:pt>
                <c:pt idx="2">
                  <c:v>295.14999999999998</c:v>
                </c:pt>
                <c:pt idx="3">
                  <c:v>317.61</c:v>
                </c:pt>
                <c:pt idx="4">
                  <c:v>467.91</c:v>
                </c:pt>
              </c:numCache>
            </c:numRef>
          </c:val>
          <c:extLst>
            <c:ext xmlns:c16="http://schemas.microsoft.com/office/drawing/2014/chart" uri="{C3380CC4-5D6E-409C-BE32-E72D297353CC}">
              <c16:uniqueId val="{00000000-D826-4D60-8685-8E6316C582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D826-4D60-8685-8E6316C582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87.32</c:v>
                </c:pt>
                <c:pt idx="1">
                  <c:v>102.99</c:v>
                </c:pt>
                <c:pt idx="2">
                  <c:v>91.84</c:v>
                </c:pt>
                <c:pt idx="3">
                  <c:v>121.96</c:v>
                </c:pt>
                <c:pt idx="4">
                  <c:v>119.53</c:v>
                </c:pt>
              </c:numCache>
            </c:numRef>
          </c:val>
          <c:extLst>
            <c:ext xmlns:c16="http://schemas.microsoft.com/office/drawing/2014/chart" uri="{C3380CC4-5D6E-409C-BE32-E72D297353CC}">
              <c16:uniqueId val="{00000000-EB96-4FF6-AED3-F067FA2423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EB96-4FF6-AED3-F067FA2423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243.41</c:v>
                </c:pt>
                <c:pt idx="1">
                  <c:v>207.33</c:v>
                </c:pt>
                <c:pt idx="2">
                  <c:v>234.95</c:v>
                </c:pt>
                <c:pt idx="3">
                  <c:v>176.76</c:v>
                </c:pt>
                <c:pt idx="4">
                  <c:v>168.81</c:v>
                </c:pt>
              </c:numCache>
            </c:numRef>
          </c:val>
          <c:extLst>
            <c:ext xmlns:c16="http://schemas.microsoft.com/office/drawing/2014/chart" uri="{C3380CC4-5D6E-409C-BE32-E72D297353CC}">
              <c16:uniqueId val="{00000000-1955-4D84-A85F-7D10A978030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1955-4D84-A85F-7D10A978030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row>
    <row r="3" spans="1:78" ht="9.75" customHeight="1" x14ac:dyDescent="0.2">
      <c r="A3" s="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row>
    <row r="4" spans="1:78" ht="9.75" customHeight="1" x14ac:dyDescent="0.2">
      <c r="A4" s="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6" t="str">
        <f>データ!H6</f>
        <v>北海道　乙部町</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7" t="s">
        <v>1</v>
      </c>
      <c r="C7" s="37"/>
      <c r="D7" s="37"/>
      <c r="E7" s="37"/>
      <c r="F7" s="37"/>
      <c r="G7" s="37"/>
      <c r="H7" s="37"/>
      <c r="I7" s="37" t="s">
        <v>2</v>
      </c>
      <c r="J7" s="37"/>
      <c r="K7" s="37"/>
      <c r="L7" s="37"/>
      <c r="M7" s="37"/>
      <c r="N7" s="37"/>
      <c r="O7" s="37"/>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7" t="s">
        <v>7</v>
      </c>
      <c r="AU7" s="37"/>
      <c r="AV7" s="37"/>
      <c r="AW7" s="37"/>
      <c r="AX7" s="37"/>
      <c r="AY7" s="37"/>
      <c r="AZ7" s="37"/>
      <c r="BA7" s="37"/>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法非適用</v>
      </c>
      <c r="C8" s="41"/>
      <c r="D8" s="41"/>
      <c r="E8" s="41"/>
      <c r="F8" s="41"/>
      <c r="G8" s="41"/>
      <c r="H8" s="41"/>
      <c r="I8" s="41" t="str">
        <f>データ!$J$6</f>
        <v>水道事業</v>
      </c>
      <c r="J8" s="41"/>
      <c r="K8" s="41"/>
      <c r="L8" s="41"/>
      <c r="M8" s="41"/>
      <c r="N8" s="41"/>
      <c r="O8" s="41"/>
      <c r="P8" s="41" t="str">
        <f>データ!$K$6</f>
        <v>簡易水道事業</v>
      </c>
      <c r="Q8" s="41"/>
      <c r="R8" s="41"/>
      <c r="S8" s="41"/>
      <c r="T8" s="41"/>
      <c r="U8" s="41"/>
      <c r="V8" s="41"/>
      <c r="W8" s="41" t="str">
        <f>データ!$L$6</f>
        <v>D3</v>
      </c>
      <c r="X8" s="41"/>
      <c r="Y8" s="41"/>
      <c r="Z8" s="41"/>
      <c r="AA8" s="41"/>
      <c r="AB8" s="41"/>
      <c r="AC8" s="41"/>
      <c r="AD8" s="41" t="str">
        <f>データ!$M$6</f>
        <v>非設置</v>
      </c>
      <c r="AE8" s="41"/>
      <c r="AF8" s="41"/>
      <c r="AG8" s="41"/>
      <c r="AH8" s="41"/>
      <c r="AI8" s="41"/>
      <c r="AJ8" s="41"/>
      <c r="AK8" s="2"/>
      <c r="AL8" s="42">
        <f>データ!$R$6</f>
        <v>3249</v>
      </c>
      <c r="AM8" s="42"/>
      <c r="AN8" s="42"/>
      <c r="AO8" s="42"/>
      <c r="AP8" s="42"/>
      <c r="AQ8" s="42"/>
      <c r="AR8" s="42"/>
      <c r="AS8" s="42"/>
      <c r="AT8" s="43">
        <f>データ!$S$6</f>
        <v>162.59</v>
      </c>
      <c r="AU8" s="43"/>
      <c r="AV8" s="43"/>
      <c r="AW8" s="43"/>
      <c r="AX8" s="43"/>
      <c r="AY8" s="43"/>
      <c r="AZ8" s="43"/>
      <c r="BA8" s="43"/>
      <c r="BB8" s="43">
        <f>データ!$T$6</f>
        <v>19.98</v>
      </c>
      <c r="BC8" s="43"/>
      <c r="BD8" s="43"/>
      <c r="BE8" s="43"/>
      <c r="BF8" s="43"/>
      <c r="BG8" s="43"/>
      <c r="BH8" s="43"/>
      <c r="BI8" s="43"/>
      <c r="BJ8" s="3"/>
      <c r="BK8" s="3"/>
      <c r="BL8" s="44" t="s">
        <v>10</v>
      </c>
      <c r="BM8" s="45"/>
      <c r="BN8" s="46" t="s">
        <v>11</v>
      </c>
      <c r="BO8" s="46"/>
      <c r="BP8" s="46"/>
      <c r="BQ8" s="46"/>
      <c r="BR8" s="46"/>
      <c r="BS8" s="46"/>
      <c r="BT8" s="46"/>
      <c r="BU8" s="46"/>
      <c r="BV8" s="46"/>
      <c r="BW8" s="46"/>
      <c r="BX8" s="46"/>
      <c r="BY8" s="47"/>
    </row>
    <row r="9" spans="1:78" ht="18.75" customHeight="1" x14ac:dyDescent="0.2">
      <c r="A9" s="2"/>
      <c r="B9" s="37" t="s">
        <v>12</v>
      </c>
      <c r="C9" s="37"/>
      <c r="D9" s="37"/>
      <c r="E9" s="37"/>
      <c r="F9" s="37"/>
      <c r="G9" s="37"/>
      <c r="H9" s="37"/>
      <c r="I9" s="37" t="s">
        <v>13</v>
      </c>
      <c r="J9" s="37"/>
      <c r="K9" s="37"/>
      <c r="L9" s="37"/>
      <c r="M9" s="37"/>
      <c r="N9" s="37"/>
      <c r="O9" s="37"/>
      <c r="P9" s="37" t="s">
        <v>14</v>
      </c>
      <c r="Q9" s="37"/>
      <c r="R9" s="37"/>
      <c r="S9" s="37"/>
      <c r="T9" s="37"/>
      <c r="U9" s="37"/>
      <c r="V9" s="37"/>
      <c r="W9" s="37" t="s">
        <v>15</v>
      </c>
      <c r="X9" s="37"/>
      <c r="Y9" s="37"/>
      <c r="Z9" s="37"/>
      <c r="AA9" s="37"/>
      <c r="AB9" s="37"/>
      <c r="AC9" s="37"/>
      <c r="AD9" s="2"/>
      <c r="AE9" s="2"/>
      <c r="AF9" s="2"/>
      <c r="AG9" s="2"/>
      <c r="AH9" s="3"/>
      <c r="AI9" s="2"/>
      <c r="AJ9" s="2"/>
      <c r="AK9" s="2"/>
      <c r="AL9" s="37" t="s">
        <v>16</v>
      </c>
      <c r="AM9" s="37"/>
      <c r="AN9" s="37"/>
      <c r="AO9" s="37"/>
      <c r="AP9" s="37"/>
      <c r="AQ9" s="37"/>
      <c r="AR9" s="37"/>
      <c r="AS9" s="37"/>
      <c r="AT9" s="37" t="s">
        <v>17</v>
      </c>
      <c r="AU9" s="37"/>
      <c r="AV9" s="37"/>
      <c r="AW9" s="37"/>
      <c r="AX9" s="37"/>
      <c r="AY9" s="37"/>
      <c r="AZ9" s="37"/>
      <c r="BA9" s="37"/>
      <c r="BB9" s="37" t="s">
        <v>18</v>
      </c>
      <c r="BC9" s="37"/>
      <c r="BD9" s="37"/>
      <c r="BE9" s="37"/>
      <c r="BF9" s="37"/>
      <c r="BG9" s="37"/>
      <c r="BH9" s="37"/>
      <c r="BI9" s="37"/>
      <c r="BJ9" s="3"/>
      <c r="BK9" s="3"/>
      <c r="BL9" s="48" t="s">
        <v>19</v>
      </c>
      <c r="BM9" s="49"/>
      <c r="BN9" s="50" t="s">
        <v>20</v>
      </c>
      <c r="BO9" s="50"/>
      <c r="BP9" s="50"/>
      <c r="BQ9" s="50"/>
      <c r="BR9" s="50"/>
      <c r="BS9" s="50"/>
      <c r="BT9" s="50"/>
      <c r="BU9" s="50"/>
      <c r="BV9" s="50"/>
      <c r="BW9" s="50"/>
      <c r="BX9" s="50"/>
      <c r="BY9" s="51"/>
    </row>
    <row r="10" spans="1:78" ht="18.75" customHeight="1" x14ac:dyDescent="0.2">
      <c r="A10" s="2"/>
      <c r="B10" s="43" t="str">
        <f>データ!$N$6</f>
        <v>-</v>
      </c>
      <c r="C10" s="43"/>
      <c r="D10" s="43"/>
      <c r="E10" s="43"/>
      <c r="F10" s="43"/>
      <c r="G10" s="43"/>
      <c r="H10" s="43"/>
      <c r="I10" s="43" t="str">
        <f>データ!$O$6</f>
        <v>該当数値なし</v>
      </c>
      <c r="J10" s="43"/>
      <c r="K10" s="43"/>
      <c r="L10" s="43"/>
      <c r="M10" s="43"/>
      <c r="N10" s="43"/>
      <c r="O10" s="43"/>
      <c r="P10" s="43">
        <f>データ!$P$6</f>
        <v>97.69</v>
      </c>
      <c r="Q10" s="43"/>
      <c r="R10" s="43"/>
      <c r="S10" s="43"/>
      <c r="T10" s="43"/>
      <c r="U10" s="43"/>
      <c r="V10" s="43"/>
      <c r="W10" s="42">
        <f>データ!$Q$6</f>
        <v>3690</v>
      </c>
      <c r="X10" s="42"/>
      <c r="Y10" s="42"/>
      <c r="Z10" s="42"/>
      <c r="AA10" s="42"/>
      <c r="AB10" s="42"/>
      <c r="AC10" s="42"/>
      <c r="AD10" s="2"/>
      <c r="AE10" s="2"/>
      <c r="AF10" s="2"/>
      <c r="AG10" s="2"/>
      <c r="AH10" s="2"/>
      <c r="AI10" s="2"/>
      <c r="AJ10" s="2"/>
      <c r="AK10" s="2"/>
      <c r="AL10" s="42">
        <f>データ!$U$6</f>
        <v>3130</v>
      </c>
      <c r="AM10" s="42"/>
      <c r="AN10" s="42"/>
      <c r="AO10" s="42"/>
      <c r="AP10" s="42"/>
      <c r="AQ10" s="42"/>
      <c r="AR10" s="42"/>
      <c r="AS10" s="42"/>
      <c r="AT10" s="43">
        <f>データ!$V$6</f>
        <v>1.8</v>
      </c>
      <c r="AU10" s="43"/>
      <c r="AV10" s="43"/>
      <c r="AW10" s="43"/>
      <c r="AX10" s="43"/>
      <c r="AY10" s="43"/>
      <c r="AZ10" s="43"/>
      <c r="BA10" s="43"/>
      <c r="BB10" s="43">
        <f>データ!$W$6</f>
        <v>1738.89</v>
      </c>
      <c r="BC10" s="43"/>
      <c r="BD10" s="43"/>
      <c r="BE10" s="43"/>
      <c r="BF10" s="43"/>
      <c r="BG10" s="43"/>
      <c r="BH10" s="43"/>
      <c r="BI10" s="43"/>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29"/>
      <c r="BM60" s="30"/>
      <c r="BN60" s="30"/>
      <c r="BO60" s="30"/>
      <c r="BP60" s="30"/>
      <c r="BQ60" s="30"/>
      <c r="BR60" s="30"/>
      <c r="BS60" s="30"/>
      <c r="BT60" s="30"/>
      <c r="BU60" s="30"/>
      <c r="BV60" s="30"/>
      <c r="BW60" s="30"/>
      <c r="BX60" s="30"/>
      <c r="BY60" s="30"/>
      <c r="BZ60" s="31"/>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pO/PRt6FSVrcpmwYOuSZQBkwgUclW0F/0ZMGEC6NarQmcWydO4aPFDpaTnrOmh/0F/UYaMy446jxt0XCUWQYdQ==" saltValue="i13Pnnfx2Oz7czmT1mhb3Q==" spinCount="100000" sheet="1" objects="1" scenarios="1" formatCells="0" formatColumns="0" formatRows="0"/>
  <mergeCells count="48">
    <mergeCell ref="BL16:BZ44"/>
    <mergeCell ref="BL45:BZ46"/>
    <mergeCell ref="B60:BJ61"/>
    <mergeCell ref="BL64:BZ65"/>
    <mergeCell ref="BL47:BZ63"/>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13641</v>
      </c>
      <c r="D6" s="20">
        <f t="shared" si="3"/>
        <v>47</v>
      </c>
      <c r="E6" s="20">
        <f t="shared" si="3"/>
        <v>1</v>
      </c>
      <c r="F6" s="20">
        <f t="shared" si="3"/>
        <v>0</v>
      </c>
      <c r="G6" s="20">
        <f t="shared" si="3"/>
        <v>0</v>
      </c>
      <c r="H6" s="20" t="str">
        <f t="shared" si="3"/>
        <v>北海道　乙部町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97.69</v>
      </c>
      <c r="Q6" s="21">
        <f t="shared" si="3"/>
        <v>3690</v>
      </c>
      <c r="R6" s="21">
        <f t="shared" si="3"/>
        <v>3249</v>
      </c>
      <c r="S6" s="21">
        <f t="shared" si="3"/>
        <v>162.59</v>
      </c>
      <c r="T6" s="21">
        <f t="shared" si="3"/>
        <v>19.98</v>
      </c>
      <c r="U6" s="21">
        <f t="shared" si="3"/>
        <v>3130</v>
      </c>
      <c r="V6" s="21">
        <f t="shared" si="3"/>
        <v>1.8</v>
      </c>
      <c r="W6" s="21">
        <f t="shared" si="3"/>
        <v>1738.89</v>
      </c>
      <c r="X6" s="22">
        <f>IF(X7="",NA(),X7)</f>
        <v>99.41</v>
      </c>
      <c r="Y6" s="22">
        <f t="shared" ref="Y6:AG6" si="4">IF(Y7="",NA(),Y7)</f>
        <v>112.53</v>
      </c>
      <c r="Z6" s="22">
        <f t="shared" si="4"/>
        <v>100.46</v>
      </c>
      <c r="AA6" s="22">
        <f t="shared" si="4"/>
        <v>131.62</v>
      </c>
      <c r="AB6" s="22">
        <f t="shared" si="4"/>
        <v>307.11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284.83</v>
      </c>
      <c r="BF6" s="22">
        <f t="shared" ref="BF6:BN6" si="7">IF(BF7="",NA(),BF7)</f>
        <v>269.58</v>
      </c>
      <c r="BG6" s="22">
        <f t="shared" si="7"/>
        <v>295.14999999999998</v>
      </c>
      <c r="BH6" s="22">
        <f t="shared" si="7"/>
        <v>317.61</v>
      </c>
      <c r="BI6" s="22">
        <f t="shared" si="7"/>
        <v>467.91</v>
      </c>
      <c r="BJ6" s="22">
        <f t="shared" si="7"/>
        <v>1018.52</v>
      </c>
      <c r="BK6" s="22">
        <f t="shared" si="7"/>
        <v>949.61</v>
      </c>
      <c r="BL6" s="22">
        <f t="shared" si="7"/>
        <v>918.84</v>
      </c>
      <c r="BM6" s="22">
        <f t="shared" si="7"/>
        <v>955.49</v>
      </c>
      <c r="BN6" s="22">
        <f t="shared" si="7"/>
        <v>1017.9</v>
      </c>
      <c r="BO6" s="21" t="str">
        <f>IF(BO7="","",IF(BO7="-","【-】","【"&amp;SUBSTITUTE(TEXT(BO7,"#,##0.00"),"-","△")&amp;"】"))</f>
        <v>【1,045.20】</v>
      </c>
      <c r="BP6" s="22">
        <f>IF(BP7="",NA(),BP7)</f>
        <v>87.32</v>
      </c>
      <c r="BQ6" s="22">
        <f t="shared" ref="BQ6:BY6" si="8">IF(BQ7="",NA(),BQ7)</f>
        <v>102.99</v>
      </c>
      <c r="BR6" s="22">
        <f t="shared" si="8"/>
        <v>91.84</v>
      </c>
      <c r="BS6" s="22">
        <f t="shared" si="8"/>
        <v>121.96</v>
      </c>
      <c r="BT6" s="22">
        <f t="shared" si="8"/>
        <v>119.53</v>
      </c>
      <c r="BU6" s="22">
        <f t="shared" si="8"/>
        <v>58.79</v>
      </c>
      <c r="BV6" s="22">
        <f t="shared" si="8"/>
        <v>58.41</v>
      </c>
      <c r="BW6" s="22">
        <f t="shared" si="8"/>
        <v>58.27</v>
      </c>
      <c r="BX6" s="22">
        <f t="shared" si="8"/>
        <v>55.15</v>
      </c>
      <c r="BY6" s="22">
        <f t="shared" si="8"/>
        <v>53.95</v>
      </c>
      <c r="BZ6" s="21" t="str">
        <f>IF(BZ7="","",IF(BZ7="-","【-】","【"&amp;SUBSTITUTE(TEXT(BZ7,"#,##0.00"),"-","△")&amp;"】"))</f>
        <v>【49.51】</v>
      </c>
      <c r="CA6" s="22">
        <f>IF(CA7="",NA(),CA7)</f>
        <v>243.41</v>
      </c>
      <c r="CB6" s="22">
        <f t="shared" ref="CB6:CJ6" si="9">IF(CB7="",NA(),CB7)</f>
        <v>207.33</v>
      </c>
      <c r="CC6" s="22">
        <f t="shared" si="9"/>
        <v>234.95</v>
      </c>
      <c r="CD6" s="22">
        <f t="shared" si="9"/>
        <v>176.76</v>
      </c>
      <c r="CE6" s="22">
        <f t="shared" si="9"/>
        <v>168.81</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57.16</v>
      </c>
      <c r="CM6" s="22">
        <f t="shared" ref="CM6:CU6" si="10">IF(CM7="",NA(),CM7)</f>
        <v>59.86</v>
      </c>
      <c r="CN6" s="22">
        <f t="shared" si="10"/>
        <v>59.83</v>
      </c>
      <c r="CO6" s="22">
        <f t="shared" si="10"/>
        <v>56.11</v>
      </c>
      <c r="CP6" s="22">
        <f t="shared" si="10"/>
        <v>54.07</v>
      </c>
      <c r="CQ6" s="22">
        <f t="shared" si="10"/>
        <v>56.04</v>
      </c>
      <c r="CR6" s="22">
        <f t="shared" si="10"/>
        <v>58.52</v>
      </c>
      <c r="CS6" s="22">
        <f t="shared" si="10"/>
        <v>58.88</v>
      </c>
      <c r="CT6" s="22">
        <f t="shared" si="10"/>
        <v>58.16</v>
      </c>
      <c r="CU6" s="22">
        <f t="shared" si="10"/>
        <v>55.9</v>
      </c>
      <c r="CV6" s="21" t="str">
        <f>IF(CV7="","",IF(CV7="-","【-】","【"&amp;SUBSTITUTE(TEXT(CV7,"#,##0.00"),"-","△")&amp;"】"))</f>
        <v>【55.00】</v>
      </c>
      <c r="CW6" s="22">
        <f>IF(CW7="",NA(),CW7)</f>
        <v>68.66</v>
      </c>
      <c r="CX6" s="22">
        <f t="shared" ref="CX6:DF6" si="11">IF(CX7="",NA(),CX7)</f>
        <v>66.02</v>
      </c>
      <c r="CY6" s="22">
        <f t="shared" si="11"/>
        <v>63.75</v>
      </c>
      <c r="CZ6" s="22">
        <f t="shared" si="11"/>
        <v>67.36</v>
      </c>
      <c r="DA6" s="22">
        <f t="shared" si="11"/>
        <v>66.349999999999994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13641</v>
      </c>
      <c r="D7" s="24">
        <v>47</v>
      </c>
      <c r="E7" s="24">
        <v>1</v>
      </c>
      <c r="F7" s="24">
        <v>0</v>
      </c>
      <c r="G7" s="24">
        <v>0</v>
      </c>
      <c r="H7" s="24" t="s">
        <v>96</v>
      </c>
      <c r="I7" s="24" t="s">
        <v>97</v>
      </c>
      <c r="J7" s="24" t="s">
        <v>98</v>
      </c>
      <c r="K7" s="24" t="s">
        <v>99</v>
      </c>
      <c r="L7" s="24" t="s">
        <v>100</v>
      </c>
      <c r="M7" s="24" t="s">
        <v>101</v>
      </c>
      <c r="N7" s="25" t="s">
        <v>102</v>
      </c>
      <c r="O7" s="25" t="s">
        <v>103</v>
      </c>
      <c r="P7" s="25">
        <v>97.69</v>
      </c>
      <c r="Q7" s="25">
        <v>3690</v>
      </c>
      <c r="R7" s="25">
        <v>3249</v>
      </c>
      <c r="S7" s="25">
        <v>162.59</v>
      </c>
      <c r="T7" s="25">
        <v>19.98</v>
      </c>
      <c r="U7" s="25">
        <v>3130</v>
      </c>
      <c r="V7" s="25">
        <v>1.8</v>
      </c>
      <c r="W7" s="25">
        <v>1738.89</v>
      </c>
      <c r="X7" s="25">
        <v>99.41</v>
      </c>
      <c r="Y7" s="25">
        <v>112.53</v>
      </c>
      <c r="Z7" s="25">
        <v>100.46</v>
      </c>
      <c r="AA7" s="25">
        <v>131.62</v>
      </c>
      <c r="AB7" s="25">
        <v>307.11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284.83</v>
      </c>
      <c r="BF7" s="25">
        <v>269.58</v>
      </c>
      <c r="BG7" s="25">
        <v>295.14999999999998</v>
      </c>
      <c r="BH7" s="25">
        <v>317.61</v>
      </c>
      <c r="BI7" s="25">
        <v>467.91</v>
      </c>
      <c r="BJ7" s="25">
        <v>1018.52</v>
      </c>
      <c r="BK7" s="25">
        <v>949.61</v>
      </c>
      <c r="BL7" s="25">
        <v>918.84</v>
      </c>
      <c r="BM7" s="25">
        <v>955.49</v>
      </c>
      <c r="BN7" s="25">
        <v>1017.9</v>
      </c>
      <c r="BO7" s="25">
        <v>1045.2</v>
      </c>
      <c r="BP7" s="25">
        <v>87.32</v>
      </c>
      <c r="BQ7" s="25">
        <v>102.99</v>
      </c>
      <c r="BR7" s="25">
        <v>91.84</v>
      </c>
      <c r="BS7" s="25">
        <v>121.96</v>
      </c>
      <c r="BT7" s="25">
        <v>119.53</v>
      </c>
      <c r="BU7" s="25">
        <v>58.79</v>
      </c>
      <c r="BV7" s="25">
        <v>58.41</v>
      </c>
      <c r="BW7" s="25">
        <v>58.27</v>
      </c>
      <c r="BX7" s="25">
        <v>55.15</v>
      </c>
      <c r="BY7" s="25">
        <v>53.95</v>
      </c>
      <c r="BZ7" s="25">
        <v>49.51</v>
      </c>
      <c r="CA7" s="25">
        <v>243.41</v>
      </c>
      <c r="CB7" s="25">
        <v>207.33</v>
      </c>
      <c r="CC7" s="25">
        <v>234.95</v>
      </c>
      <c r="CD7" s="25">
        <v>176.76</v>
      </c>
      <c r="CE7" s="25">
        <v>168.81</v>
      </c>
      <c r="CF7" s="25">
        <v>298.25</v>
      </c>
      <c r="CG7" s="25">
        <v>303.27999999999997</v>
      </c>
      <c r="CH7" s="25">
        <v>303.81</v>
      </c>
      <c r="CI7" s="25">
        <v>310.26</v>
      </c>
      <c r="CJ7" s="25">
        <v>318.99</v>
      </c>
      <c r="CK7" s="25">
        <v>317.14</v>
      </c>
      <c r="CL7" s="25">
        <v>57.16</v>
      </c>
      <c r="CM7" s="25">
        <v>59.86</v>
      </c>
      <c r="CN7" s="25">
        <v>59.83</v>
      </c>
      <c r="CO7" s="25">
        <v>56.11</v>
      </c>
      <c r="CP7" s="25">
        <v>54.07</v>
      </c>
      <c r="CQ7" s="25">
        <v>56.04</v>
      </c>
      <c r="CR7" s="25">
        <v>58.52</v>
      </c>
      <c r="CS7" s="25">
        <v>58.88</v>
      </c>
      <c r="CT7" s="25">
        <v>58.16</v>
      </c>
      <c r="CU7" s="25">
        <v>55.9</v>
      </c>
      <c r="CV7" s="25">
        <v>55</v>
      </c>
      <c r="CW7" s="25">
        <v>68.66</v>
      </c>
      <c r="CX7" s="25">
        <v>66.02</v>
      </c>
      <c r="CY7" s="25">
        <v>63.75</v>
      </c>
      <c r="CZ7" s="25">
        <v>67.36</v>
      </c>
      <c r="DA7" s="25">
        <v>66.349999999999994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2025-02-17T08:12:21Z</cp:lastPrinted>
  <dcterms:created xsi:type="dcterms:W3CDTF">2025-01-24T06:38:39Z</dcterms:created>
  <dcterms:modified xsi:type="dcterms:W3CDTF">2025-02-17T08:12:35Z</dcterms:modified>
  <cp:category/>
</cp:coreProperties>
</file>