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zaisei004\Desktop\230118【照会：１29（月）〆】公営企業に係る経営比較分析表（令和４年度決算）の分析等について\02_提出データ\"/>
    </mc:Choice>
  </mc:AlternateContent>
  <xr:revisionPtr revIDLastSave="0" documentId="13_ncr:1_{1F952E4B-202A-424B-81BE-DA3527ADF0B4}" xr6:coauthVersionLast="36" xr6:coauthVersionMax="36" xr10:uidLastSave="{00000000-0000-0000-0000-000000000000}"/>
  <workbookProtection workbookAlgorithmName="SHA-512" workbookHashValue="cWtB1q/YbB+tAYJqDc002BMJ93Y1wDK2T4bbJehcS49NGinVP1oLLqx8OcPGLRKQP/vU0uaPQGdHy5hdBOX21A==" workbookSaltValue="fLvcBhsPXT1iElgMLnEgrA==" workbookSpinCount="100000" lockStructure="1"/>
  <bookViews>
    <workbookView xWindow="0" yWindow="0" windowWidth="13800" windowHeight="56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L10" i="4"/>
  <c r="P10" i="4"/>
  <c r="I10" i="4"/>
  <c r="B10" i="4"/>
  <c r="AT8"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<sst xmlns="http://schemas.openxmlformats.org/spreadsheetml/2006/main" count="236" uniqueCount="118">
  <si>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</si>
  <si>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</si>
  <si>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</si>
  <si>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</si>
  <si>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</si>
  <si>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</si>
  <si>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</si>
  <si>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</si>
  <si>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</si>
  <si>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</si>
  <si>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</si>
  <si>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</si>
  <si>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</si>
  <si>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</si>
  <si>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</si>
  <si>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</si>
  <si>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</si>
  <si>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</si>
  <si>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</si>
  <si>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</si>
  <si>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</si>
  <si>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</si>
  <si>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</si>
  <si>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</si>
  <si>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</si>
  <si>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</si>
  <si>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</si>
  <si>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</si>
  <si>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</si>
  <si>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</si>
  <si>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</si>
  <si>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</si>
  <si>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</si>
  <si>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</si>
  <si>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</si>
  <si>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</si>
  <si>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</si>
  <si>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</si>
  <si>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</si>
  <si>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</si>
  <si>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</si>
  <si>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</si>
  <si>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</si>
  <si>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</si>
  <si>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</si>
  <si>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</si>
  <si>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</si>
  <si>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</si>
  <si>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</si>
  <si>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</si>
  <si>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</si>
  <si>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</si>
  <si>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</si>
  <si>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</si>
  <si>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</si>
  <si>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</si>
  <si>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</si>
  <si>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</si>
  <si>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</si>
  <si>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</si>
  <si>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</si>
  <si>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</si>
  <si>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</si>
  <si>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</si>
  <si>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</si>
  <si>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</si>
  <si>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</si>
  <si>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</si>
  <si>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</si>
  <si>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</si>
  <si>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</si>
  <si>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</si>
  <si>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</si>
  <si>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</si>
  <si>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</si>
  <si>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</si>
  <si>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</si>
  <si>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</si>
  <si>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</si>
  <si>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</si>
  <si>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</si>
  <si>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</si>
  <si>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</si>
  <si>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</si>
  <si>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</si>
  <si>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</si>
  <si>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</si>
  <si>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</si>
  <si>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</si>
  <si>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</si>
  <si>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</si>
  <si>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</si>
  <si>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</si>
  <si>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</si>
  <si>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</si>
  <si>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</si>
  <si>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</si>
  <si>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</si>
  <si>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</si>
  <si>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</si>
  <si>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</si>
  <si>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</si>
  <si>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</si>
  <si>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</si>
  <si>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</si>
  <si>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</si>
  <si>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</si>
  <si>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</si>
  <si>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</si>
  <si>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</si>
  <si>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</si>
  <si>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</si>
  <si>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</si>
  <si>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</si>
  <si>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</si>
  <si>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管渠については、供用開始から23年の経過状況であるため、老朽化の進行は見られない。
　処理場については、長寿命化を図るためストックマネジメント計画（事業実施期間：令和4年度から令和8年度）に基づき電気計装設備等の更新事業を実施継続中である。　</t>
    <rPh sb="1" eb="2">
      <t>カン</t>
    </rPh>
    <rPh sb="2" eb="3">
      <t>キョ</t>
    </rPh>
    <rPh sb="9" eb="11">
      <t>キョウヨウ</t>
    </rPh>
    <rPh sb="11" eb="13">
      <t>カイシ</t>
    </rPh>
    <rPh sb="17" eb="18">
      <t>ネン</t>
    </rPh>
    <rPh sb="19" eb="21">
      <t>ケイカ</t>
    </rPh>
    <rPh sb="21" eb="23">
      <t>ジョウキョウ</t>
    </rPh>
    <rPh sb="29" eb="32">
      <t>ロウキュウカ</t>
    </rPh>
    <rPh sb="33" eb="35">
      <t>シンコウ</t>
    </rPh>
    <rPh sb="36" eb="37">
      <t>ミ</t>
    </rPh>
    <rPh sb="44" eb="47">
      <t>ショリジョウ</t>
    </rPh>
    <rPh sb="58" eb="59">
      <t>ハカ</t>
    </rPh>
    <rPh sb="72" eb="74">
      <t>ケイカク</t>
    </rPh>
    <rPh sb="75" eb="77">
      <t>ジギョウ</t>
    </rPh>
    <rPh sb="77" eb="79">
      <t>ジッシ</t>
    </rPh>
    <rPh sb="79" eb="81">
      <t>キカン</t>
    </rPh>
    <rPh sb="89" eb="91">
      <t>レイワ</t>
    </rPh>
    <rPh sb="96" eb="97">
      <t>モト</t>
    </rPh>
    <rPh sb="99" eb="100">
      <t>デン</t>
    </rPh>
    <rPh sb="100" eb="101">
      <t>キ</t>
    </rPh>
    <rPh sb="101" eb="103">
      <t>ケイソウ</t>
    </rPh>
    <rPh sb="103" eb="105">
      <t>セツビ</t>
    </rPh>
    <rPh sb="105" eb="106">
      <t>トウ</t>
    </rPh>
    <rPh sb="107" eb="109">
      <t>コウシン</t>
    </rPh>
    <rPh sb="109" eb="111">
      <t>ジギョウ</t>
    </rPh>
    <rPh sb="112" eb="114">
      <t>ジッシ</t>
    </rPh>
    <rPh sb="114" eb="117">
      <t>ケイゾクチュウ</t>
    </rPh>
    <phoneticPr fontId="4"/>
  </si>
  <si>
    <t>　概ね効率的な汚水処理が実施されているものと思われるが、施設利用率が77％と高いものの、水洗化率が７割程度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8" eb="39">
      <t>タカ</t>
    </rPh>
    <rPh sb="44" eb="45">
      <t>スイ</t>
    </rPh>
    <rPh sb="45" eb="46">
      <t>セン</t>
    </rPh>
    <rPh sb="46" eb="47">
      <t>カ</t>
    </rPh>
    <rPh sb="47" eb="48">
      <t>リツ</t>
    </rPh>
    <rPh sb="50" eb="51">
      <t>ワリ</t>
    </rPh>
    <rPh sb="51" eb="53">
      <t>テイド</t>
    </rPh>
    <rPh sb="61" eb="62">
      <t>サラ</t>
    </rPh>
    <rPh sb="64" eb="66">
      <t>セツゾク</t>
    </rPh>
    <rPh sb="66" eb="67">
      <t>リツ</t>
    </rPh>
    <rPh sb="68" eb="70">
      <t>コウジョウ</t>
    </rPh>
    <rPh sb="71" eb="72">
      <t>ツト</t>
    </rPh>
    <rPh sb="106" eb="108">
      <t>ケイエイ</t>
    </rPh>
    <rPh sb="108" eb="110">
      <t>センリャク</t>
    </rPh>
    <rPh sb="116" eb="118">
      <t>ヘイセイ</t>
    </rPh>
    <rPh sb="120" eb="122">
      <t>ネンド</t>
    </rPh>
    <rPh sb="123" eb="125">
      <t>サクテイ</t>
    </rPh>
    <rPh sb="125" eb="126">
      <t>ズ</t>
    </rPh>
    <phoneticPr fontId="4"/>
  </si>
  <si>
    <t>　収益的収支比率は一般会計からの繰入金により黒字となっているが、経費回収率は、86％と高く類似団体や全国平均を上回っており、概ね健全な経営であると思われる。
　また、汚水処理原価についても、若干上昇しているが、類似団体の平均値及び全国平均も下回っていることから、比較的効率よく汚水処理が実施されているものと思われる。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t>
    <rPh sb="45" eb="47">
      <t>ルイジ</t>
    </rPh>
    <rPh sb="47" eb="49">
      <t>ダンタイ</t>
    </rPh>
    <rPh sb="50" eb="52">
      <t>ゼンコク</t>
    </rPh>
    <rPh sb="52" eb="54">
      <t>ヘイキン</t>
    </rPh>
    <rPh sb="55" eb="57">
      <t>ウワマワ</t>
    </rPh>
    <rPh sb="95" eb="97">
      <t>ジャッカン</t>
    </rPh>
    <rPh sb="97" eb="9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</si>
</sst>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D-404C-B421-AB64B6F0BB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31D-404C-B421-AB64B6F0BB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75.48</c:v>
                </c:pt>
                <c:pt idx="1">
                  <c:v>75.819999999999993</c:v>
                </c:pt>
                <c:pt idx="2">
                  <c:v>77.84</c:v>
                </c:pt>
                <c:pt idx="3">
                  <c:v>78.180000000000007</c:v>
                </c:pt>
                <c:pt idx="4">
                  <c:v>77.84</c:v>
                </c:pt>
              </c:numCache>
            </c:numRef>
          </c:val>
          <c:extLst>
            <c:ext xmlns:c16="http://schemas.microsoft.com/office/drawing/2014/chart" uri="{C3380CC4-5D6E-409C-BE32-E72D297353CC}">
              <c16:uniqueId val="{00000000-3590-4CB3-9C88-DF89DEE8FB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590-4CB3-9C88-DF89DEE8FB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72.56</c:v>
                </c:pt>
                <c:pt idx="1">
                  <c:v>74.069999999999993</c:v>
                </c:pt>
                <c:pt idx="2">
                  <c:v>73.39</c:v>
                </c:pt>
                <c:pt idx="3">
                  <c:v>74.28</c:v>
                </c:pt>
                <c:pt idx="4">
                  <c:v>71.05</c:v>
                </c:pt>
              </c:numCache>
            </c:numRef>
          </c:val>
          <c:extLst>
            <c:ext xmlns:c16="http://schemas.microsoft.com/office/drawing/2014/chart" uri="{C3380CC4-5D6E-409C-BE32-E72D297353CC}">
              <c16:uniqueId val="{00000000-1022-4241-957E-3AE45C4937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022-4241-957E-3AE45C4937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109.09</c:v>
                </c:pt>
                <c:pt idx="1">
                  <c:v>110.45</c:v>
                </c:pt>
                <c:pt idx="2">
                  <c:v>109.7</c:v>
                </c:pt>
                <c:pt idx="3">
                  <c:v>110.4</c:v>
                </c:pt>
                <c:pt idx="4">
                  <c:v>105.84</c:v>
                </c:pt>
              </c:numCache>
            </c:numRef>
          </c:val>
          <c:extLst>
            <c:ext xmlns:c16="http://schemas.microsoft.com/office/drawing/2014/chart" uri="{C3380CC4-5D6E-409C-BE32-E72D297353CC}">
              <c16:uniqueId val="{00000000-492B-4488-8AED-360B59DFBF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B-4488-8AED-360B59DFBF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E-426E-81AC-B2E8496D4D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E-426E-81AC-B2E8496D4D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2E-45B8-9743-35E6731ABE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2E-45B8-9743-35E6731ABE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5-4C35-8FDE-C9E6D258EC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5-4C35-8FDE-C9E6D258EC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C-49E6-A345-D2F1E4260A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C-49E6-A345-D2F1E4260A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9-4AF6-97D7-F22E173A89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CB9-4AF6-97D7-F22E173A89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88.63</c:v>
                </c:pt>
                <c:pt idx="1">
                  <c:v>100</c:v>
                </c:pt>
                <c:pt idx="2">
                  <c:v>100</c:v>
                </c:pt>
                <c:pt idx="3">
                  <c:v>100</c:v>
                </c:pt>
                <c:pt idx="4">
                  <c:v>86.5</c:v>
                </c:pt>
              </c:numCache>
            </c:numRef>
          </c:val>
          <c:extLst>
            <c:ext xmlns:c16="http://schemas.microsoft.com/office/drawing/2014/chart" uri="{C3380CC4-5D6E-409C-BE32-E72D297353CC}">
              <c16:uniqueId val="{00000000-F1A0-419E-9477-03109DB161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1A0-419E-9477-03109DB161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212.35</c:v>
                </c:pt>
                <c:pt idx="1">
                  <c:v>189.72</c:v>
                </c:pt>
                <c:pt idx="2">
                  <c:v>191.17</c:v>
                </c:pt>
                <c:pt idx="3">
                  <c:v>191.28</c:v>
                </c:pt>
                <c:pt idx="4">
                  <c:v>221.22</c:v>
                </c:pt>
              </c:numCache>
            </c:numRef>
          </c:val>
          <c:extLst>
            <c:ext xmlns:c16="http://schemas.microsoft.com/office/drawing/2014/chart" uri="{C3380CC4-5D6E-409C-BE32-E72D297353CC}">
              <c16:uniqueId val="{00000000-2BE3-4C19-8E25-70147040AC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BE3-4C19-8E25-70147040AC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 zoomScaleNormal="100" workbookViewId="0">
      <selection activeCell="CE58" sqref="CE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北海道　乙部町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46">
        <f>データ!S6</f>
        <v>3331</v>
      </c>
      <c r="AM8" s="46"/>
      <c r="AN8" s="46"/>
      <c r="AO8" s="46"/>
      <c r="AP8" s="46"/>
      <c r="AQ8" s="46"/>
      <c r="AR8" s="46"/>
      <c r="AS8" s="46"/>
      <c r="AT8" s="45">
        <f>データ!T6</f>
        <v>162.59</v>
      </c>
      <c r="AU8" s="45"/>
      <c r="AV8" s="45"/>
      <c r="AW8" s="45"/>
      <c r="AX8" s="45"/>
      <c r="AY8" s="45"/>
      <c r="AZ8" s="45"/>
      <c r="BA8" s="45"/>
      <c r="BB8" s="45">
        <f>データ!U6</f>
        <v>20.49</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72.66</v>
      </c>
      <c r="Q10" s="45"/>
      <c r="R10" s="45"/>
      <c r="S10" s="45"/>
      <c r="T10" s="45"/>
      <c r="U10" s="45"/>
      <c r="V10" s="45"/>
      <c r="W10" s="45">
        <f>データ!Q6</f>
        <v>94.78</v>
      </c>
      <c r="X10" s="45"/>
      <c r="Y10" s="45"/>
      <c r="Z10" s="45"/>
      <c r="AA10" s="45"/>
      <c r="AB10" s="45"/>
      <c r="AC10" s="45"/>
      <c r="AD10" s="46">
        <f>データ!R6</f>
        <v>3690</v>
      </c>
      <c r="AE10" s="46"/>
      <c r="AF10" s="46"/>
      <c r="AG10" s="46"/>
      <c r="AH10" s="46"/>
      <c r="AI10" s="46"/>
      <c r="AJ10" s="46"/>
      <c r="AK10" s="2"/>
      <c r="AL10" s="46">
        <f>データ!V6</f>
        <v>2397</v>
      </c>
      <c r="AM10" s="46"/>
      <c r="AN10" s="46"/>
      <c r="AO10" s="46"/>
      <c r="AP10" s="46"/>
      <c r="AQ10" s="46"/>
      <c r="AR10" s="46"/>
      <c r="AS10" s="46"/>
      <c r="AT10" s="45">
        <f>データ!W6</f>
        <v>0.98</v>
      </c>
      <c r="AU10" s="45"/>
      <c r="AV10" s="45"/>
      <c r="AW10" s="45"/>
      <c r="AX10" s="45"/>
      <c r="AY10" s="45"/>
      <c r="AZ10" s="45"/>
      <c r="BA10" s="45"/>
      <c r="BB10" s="45">
        <f>データ!X6</f>
        <v>2445.92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A1Mol94E9zF0YnCXcpPhW+5XZUmGi4BRs1VLMDxz72CW9BnhkZOQ4vQibn/2ALO+02q2hRSIjJAOxQBsJuNXyw==" saltValue="f6GO757k0bvbhKs97csT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13641</v>
      </c>
      <c r="D6" s="19">
        <f t="shared" si="3"/>
        <v>47</v>
      </c>
      <c r="E6" s="19">
        <f t="shared" si="3"/>
        <v>17</v>
      </c>
      <c r="F6" s="19">
        <f t="shared" si="3"/>
        <v>4</v>
      </c>
      <c r="G6" s="19">
        <f t="shared" si="3"/>
        <v>0</v>
      </c>
      <c r="H6" s="19" t="str">
        <f t="shared" si="3"/>
        <v>北海道　乙部町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72.66</v>
      </c>
      <c r="Q6" s="20">
        <f t="shared" si="3"/>
        <v>94.78</v>
      </c>
      <c r="R6" s="20">
        <f t="shared" si="3"/>
        <v>3690</v>
      </c>
      <c r="S6" s="20">
        <f t="shared" si="3"/>
        <v>3331</v>
      </c>
      <c r="T6" s="20">
        <f t="shared" si="3"/>
        <v>162.59</v>
      </c>
      <c r="U6" s="20">
        <f t="shared" si="3"/>
        <v>20.49</v>
      </c>
      <c r="V6" s="20">
        <f t="shared" si="3"/>
        <v>2397</v>
      </c>
      <c r="W6" s="20">
        <f t="shared" si="3"/>
        <v>0.98</v>
      </c>
      <c r="X6" s="20">
        <f t="shared" si="3"/>
        <v>2445.92</v>
      </c>
      <c r="Y6" s="21">
        <f>IF(Y7="",NA(),Y7)</f>
        <v>109.09</v>
      </c>
      <c r="Z6" s="21">
        <f t="shared" ref="Z6:AH6" si="4">IF(Z7="",NA(),Z7)</f>
        <v>110.45</v>
      </c>
      <c r="AA6" s="21">
        <f t="shared" si="4"/>
        <v>109.7</v>
      </c>
      <c r="AB6" s="21">
        <f t="shared" si="4"/>
        <v>110.4</v>
      </c>
      <c r="AC6" s="21">
        <f t="shared" si="4"/>
        <v>105.84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88.63</v>
      </c>
      <c r="BR6" s="21">
        <f t="shared" ref="BR6:BZ6" si="8">IF(BR7="",NA(),BR7)</f>
        <v>100</v>
      </c>
      <c r="BS6" s="21">
        <f t="shared" si="8"/>
        <v>100</v>
      </c>
      <c r="BT6" s="21">
        <f t="shared" si="8"/>
        <v>100</v>
      </c>
      <c r="BU6" s="21">
        <f t="shared" si="8"/>
        <v>86.5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212.35</v>
      </c>
      <c r="CC6" s="21">
        <f t="shared" ref="CC6:CK6" si="9">IF(CC7="",NA(),CC7)</f>
        <v>189.72</v>
      </c>
      <c r="CD6" s="21">
        <f t="shared" si="9"/>
        <v>191.17</v>
      </c>
      <c r="CE6" s="21">
        <f t="shared" si="9"/>
        <v>191.28</v>
      </c>
      <c r="CF6" s="21">
        <f t="shared" si="9"/>
        <v>221.22</v>
      </c>
      <c r="CG6" s="21">
        <f t="shared" si="9"/>
        <v>230.02</v>
      </c>
      <c r="CH6" s="21">
        <f t="shared" si="9"/>
        <v>228.47</v>
      </c>
      <c r="CI6" s="21">
        <f t="shared" si="9"/>
        <v>224.88</v>
      </c>
      <c r="CJ6" s="21">
        <f t="shared" si="9"/>
        <v>228.64</v>
      </c>
      <c r="CK6" s="21">
        <f t="shared" si="9"/>
        <v>239.46</v>
      </c>
      <c r="CL6" s="20" t="str">
        <f>IF(CL7="","",IF(CL7="-","【-】","【"&amp;SUBSTITUTE(TEXT(CL7,"#,##0.00"),"-","△")&amp;"】"))</f>
        <v>【220.62】</v>
      </c>
      <c r="CM6" s="21">
        <f>IF(CM7="",NA(),CM7)</f>
        <v>75.48</v>
      </c>
      <c r="CN6" s="21">
        <f t="shared" ref="CN6:CV6" si="10">IF(CN7="",NA(),CN7)</f>
        <v>75.819999999999993</v>
      </c>
      <c r="CO6" s="21">
        <f t="shared" si="10"/>
        <v>77.84</v>
      </c>
      <c r="CP6" s="21">
        <f t="shared" si="10"/>
        <v>78.180000000000007</v>
      </c>
      <c r="CQ6" s="21">
        <f t="shared" si="10"/>
        <v>77.84</v>
      </c>
      <c r="CR6" s="21">
        <f t="shared" si="10"/>
        <v>42.56</v>
      </c>
      <c r="CS6" s="21">
        <f t="shared" si="10"/>
        <v>42.47</v>
      </c>
      <c r="CT6" s="21">
        <f t="shared" si="10"/>
        <v>42.4</v>
      </c>
      <c r="CU6" s="21">
        <f t="shared" si="10"/>
        <v>42.28</v>
      </c>
      <c r="CV6" s="21">
        <f t="shared" si="10"/>
        <v>41.06</v>
      </c>
      <c r="CW6" s="20" t="str">
        <f>IF(CW7="","",IF(CW7="-","【-】","【"&amp;SUBSTITUTE(TEXT(CW7,"#,##0.00"),"-","△")&amp;"】"))</f>
        <v>【42.22】</v>
      </c>
      <c r="CX6" s="21">
        <f>IF(CX7="",NA(),CX7)</f>
        <v>72.56</v>
      </c>
      <c r="CY6" s="21">
        <f t="shared" ref="CY6:DG6" si="11">IF(CY7="",NA(),CY7)</f>
        <v>74.069999999999993</v>
      </c>
      <c r="CZ6" s="21">
        <f t="shared" si="11"/>
        <v>73.39</v>
      </c>
      <c r="DA6" s="21">
        <f t="shared" si="11"/>
        <v>74.28</v>
      </c>
      <c r="DB6" s="21">
        <f t="shared" si="11"/>
        <v>71.05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13641</v>
      </c>
      <c r="D7" s="23">
        <v>47</v>
      </c>
      <c r="E7" s="23">
        <v>17</v>
      </c>
      <c r="F7" s="23">
        <v>4</v>
      </c>
      <c r="G7" s="23">
        <v>0</v>
      </c>
      <c r="H7" s="23" t="s">
        <v>97</v>
      </c>
      <c r="I7" s="23" t="s">
        <v>98</v>
      </c>
      <c r="J7" s="23" t="s">
        <v>99</v>
      </c>
      <c r="K7" s="23" t="s">
        <v>100</v>
      </c>
      <c r="L7" s="23" t="s">
        <v>101</v>
      </c>
      <c r="M7" s="23" t="s">
        <v>102</v>
      </c>
      <c r="N7" s="24" t="s">
        <v>103</v>
      </c>
      <c r="O7" s="24" t="s">
        <v>104</v>
      </c>
      <c r="P7" s="24">
        <v>72.66</v>
      </c>
      <c r="Q7" s="24">
        <v>94.78</v>
      </c>
      <c r="R7" s="24">
        <v>3690</v>
      </c>
      <c r="S7" s="24">
        <v>3331</v>
      </c>
      <c r="T7" s="24">
        <v>162.59</v>
      </c>
      <c r="U7" s="24">
        <v>20.49</v>
      </c>
      <c r="V7" s="24">
        <v>2397</v>
      </c>
      <c r="W7" s="24">
        <v>0.98</v>
      </c>
      <c r="X7" s="24">
        <v>2445.92</v>
      </c>
      <c r="Y7" s="24">
        <v>109.09</v>
      </c>
      <c r="Z7" s="24">
        <v>110.45</v>
      </c>
      <c r="AA7" s="24">
        <v>109.7</v>
      </c>
      <c r="AB7" s="24">
        <v>110.4</v>
      </c>
      <c r="AC7" s="24">
        <v>105.84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88.63</v>
      </c>
      <c r="BR7" s="24">
        <v>100</v>
      </c>
      <c r="BS7" s="24">
        <v>100</v>
      </c>
      <c r="BT7" s="24">
        <v>100</v>
      </c>
      <c r="BU7" s="24">
        <v>86.5</v>
      </c>
      <c r="BV7" s="24">
        <v>72.260000000000005</v>
      </c>
      <c r="BW7" s="24">
        <v>71.84</v>
      </c>
      <c r="BX7" s="24">
        <v>73.36</v>
      </c>
      <c r="BY7" s="24">
        <v>72.599999999999994</v>
      </c>
      <c r="BZ7" s="24">
        <v>69.430000000000007</v>
      </c>
      <c r="CA7" s="24">
        <v>73.78</v>
      </c>
      <c r="CB7" s="24">
        <v>212.35</v>
      </c>
      <c r="CC7" s="24">
        <v>189.72</v>
      </c>
      <c r="CD7" s="24">
        <v>191.17</v>
      </c>
      <c r="CE7" s="24">
        <v>191.28</v>
      </c>
      <c r="CF7" s="24">
        <v>221.22</v>
      </c>
      <c r="CG7" s="24">
        <v>230.02</v>
      </c>
      <c r="CH7" s="24">
        <v>228.47</v>
      </c>
      <c r="CI7" s="24">
        <v>224.88</v>
      </c>
      <c r="CJ7" s="24">
        <v>228.64</v>
      </c>
      <c r="CK7" s="24">
        <v>239.46</v>
      </c>
      <c r="CL7" s="24">
        <v>220.62</v>
      </c>
      <c r="CM7" s="24">
        <v>75.48</v>
      </c>
      <c r="CN7" s="24">
        <v>75.819999999999993</v>
      </c>
      <c r="CO7" s="24">
        <v>77.84</v>
      </c>
      <c r="CP7" s="24">
        <v>78.180000000000007</v>
      </c>
      <c r="CQ7" s="24">
        <v>77.84</v>
      </c>
      <c r="CR7" s="24">
        <v>42.56</v>
      </c>
      <c r="CS7" s="24">
        <v>42.47</v>
      </c>
      <c r="CT7" s="24">
        <v>42.4</v>
      </c>
      <c r="CU7" s="24">
        <v>42.28</v>
      </c>
      <c r="CV7" s="24">
        <v>41.06</v>
      </c>
      <c r="CW7" s="24">
        <v>42.22</v>
      </c>
      <c r="CX7" s="24">
        <v>72.56</v>
      </c>
      <c r="CY7" s="24">
        <v>74.069999999999993</v>
      </c>
      <c r="CZ7" s="24">
        <v>73.39</v>
      </c>
      <c r="DA7" s="24">
        <v>74.28</v>
      </c>
      <c r="DB7" s="24">
        <v>71.05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2024-01-29T00:24:26Z</cp:lastPrinted>
  <dcterms:created xsi:type="dcterms:W3CDTF">2023-12-12T02:48:27Z</dcterms:created>
  <dcterms:modified xsi:type="dcterms:W3CDTF">2024-01-29T00:33:16Z</dcterms:modified>
  <cp:category/>
</cp:coreProperties>
</file>