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04水道温泉\7水道業務\5公営企業会計　水道料金\1 経営比較分析表\R4年度公営企業に係る経営比較分析表\調査票（経営比較分析表）\"/>
    </mc:Choice>
  </mc:AlternateContent>
  <workbookProtection workbookAlgorithmName="SHA-512" workbookHashValue="9RbnxjOD3u8nRd3AyP7Iz02TgxVyrKw9BPgg3FZInwgd0HoMuIQAQu4AofChiFyBUqg52HFCS8lvAEJs3BeE6g==" workbookSaltValue="/Lf+b17i9t9amIr1X0OtOA=="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<sst xmlns="http://schemas.openxmlformats.org/spreadsheetml/2006/main" count="236" uniqueCount="122">
  <si>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</si>
  <si>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</si>
  <si>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</si>
  <si>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</si>
  <si>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</si>
  <si>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</si>
  <si>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</si>
  <si>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</si>
  <si>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</si>
  <si>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</si>
  <si>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</si>
  <si>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</si>
  <si>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</si>
  <si>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</si>
  <si>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</si>
  <si>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</si>
  <si>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</si>
  <si>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</si>
  <si>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</si>
  <si>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</si>
  <si>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</si>
  <si>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</si>
  <si>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</si>
  <si>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</si>
  <si>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</si>
  <si>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</si>
  <si>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</si>
  <si>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</si>
  <si>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</si>
  <si>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</si>
  <si>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</si>
  <si>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</si>
  <si>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</si>
  <si>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</si>
  <si>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</si>
  <si>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</si>
  <si>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</si>
  <si>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</si>
  <si>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</si>
  <si>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</si>
  <si>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</si>
  <si>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</si>
  <si>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</si>
  <si>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</si>
  <si>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</si>
  <si>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</si>
  <si>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</si>
  <si>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</si>
  <si>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</si>
  <si>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</si>
  <si>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</si>
  <si>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</si>
  <si>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</si>
  <si>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</si>
  <si>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</si>
  <si>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</si>
  <si>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</si>
  <si>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</si>
  <si>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</si>
  <si>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</si>
  <si>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</si>
  <si>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</si>
  <si>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</si>
  <si>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</si>
  <si>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</si>
  <si>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</si>
  <si>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</si>
  <si>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</si>
  <si>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</si>
  <si>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</si>
  <si>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</si>
  <si>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</si>
  <si>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</si>
  <si>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</si>
  <si>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</si>
  <si>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</si>
  <si>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</si>
  <si>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</si>
  <si>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</si>
  <si>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</si>
  <si>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</si>
  <si>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</si>
  <si>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</si>
  <si>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</si>
  <si>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</si>
  <si>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</si>
  <si>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</si>
  <si>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</si>
  <si>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</si>
  <si>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</si>
  <si>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</si>
  <si>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</si>
  <si>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</si>
  <si>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</si>
  <si>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</si>
  <si>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</si>
  <si>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</si>
  <si>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</si>
  <si>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</si>
  <si>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乙部町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</si>
  <si>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</si>
  <si>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</si>
  <si>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</si>
  <si>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</si>
  <si>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</si>
  <si>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</si>
  <si>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</si>
  <si>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</si>
  <si>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</si>
  <si>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</si>
  <si>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</si>
  <si>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</si>
  <si>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</si>
  <si>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</si>
  <si>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</si>
  <si>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</si>
  <si>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</si>
  <si>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</si>
  <si>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</si>
  <si>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収益的収支比率は100％を下回っており、総収益については、一般会計からの繰入金にかなり依存していることから健全な経営とは言えない状況となっている。
　また、経費回収率は全国平均を上回っているもののの40％と低く、一般会計からの繰入金で賄われている。
　汚水処理原価については、類似団体平均値を上回っており、今後も効率的な汚水処理を目指して取り組んでいく。</t>
    <rPh sb="1" eb="3">
      <t>シュウエキ</t>
    </rPh>
    <rPh sb="3" eb="4">
      <t>テキ</t>
    </rPh>
    <rPh sb="4" eb="6">
      <t>シュウシ</t>
    </rPh>
    <rPh sb="6" eb="8">
      <t>ヒリツ</t>
    </rPh>
    <rPh sb="14" eb="15">
      <t>シタ</t>
    </rPh>
    <rPh sb="15" eb="16">
      <t>マワ</t>
    </rPh>
    <rPh sb="21" eb="22">
      <t>ソウ</t>
    </rPh>
    <rPh sb="22" eb="24">
      <t>シュウエキ</t>
    </rPh>
    <rPh sb="30" eb="32">
      <t>イッパン</t>
    </rPh>
    <rPh sb="32" eb="34">
      <t>カイケイ</t>
    </rPh>
    <rPh sb="37" eb="39">
      <t>クリイレ</t>
    </rPh>
    <rPh sb="39" eb="40">
      <t>キン</t>
    </rPh>
    <rPh sb="44" eb="46">
      <t>イゾン</t>
    </rPh>
    <rPh sb="54" eb="56">
      <t>ケンゼン</t>
    </rPh>
    <rPh sb="57" eb="59">
      <t>ケイエイ</t>
    </rPh>
    <rPh sb="61" eb="62">
      <t>イ</t>
    </rPh>
    <rPh sb="65" eb="67">
      <t>ジョウキョウ</t>
    </rPh>
    <rPh sb="79" eb="81">
      <t>ケイヒ</t>
    </rPh>
    <rPh sb="81" eb="83">
      <t>カイシュウ</t>
    </rPh>
    <rPh sb="83" eb="84">
      <t>リツ</t>
    </rPh>
    <rPh sb="85" eb="87">
      <t>ゼンコク</t>
    </rPh>
    <rPh sb="87" eb="89">
      <t>ヘイキン</t>
    </rPh>
    <rPh sb="90" eb="92">
      <t>ウワマワ</t>
    </rPh>
    <rPh sb="104" eb="105">
      <t>ヒク</t>
    </rPh>
    <rPh sb="107" eb="109">
      <t>イッパン</t>
    </rPh>
    <rPh sb="109" eb="111">
      <t>カイケイ</t>
    </rPh>
    <rPh sb="114" eb="116">
      <t>クリイレ</t>
    </rPh>
    <rPh sb="116" eb="117">
      <t>キン</t>
    </rPh>
    <rPh sb="118" eb="119">
      <t>マカナ</t>
    </rPh>
    <rPh sb="127" eb="129">
      <t>オスイ</t>
    </rPh>
    <rPh sb="129" eb="131">
      <t>ショリ</t>
    </rPh>
    <rPh sb="131" eb="133">
      <t>ゲンカ</t>
    </rPh>
    <rPh sb="139" eb="141">
      <t>ルイジ</t>
    </rPh>
    <rPh sb="141" eb="143">
      <t>ダンタイ</t>
    </rPh>
    <rPh sb="143" eb="145">
      <t>ヘイキン</t>
    </rPh>
    <rPh sb="145" eb="146">
      <t>チ</t>
    </rPh>
    <rPh sb="154" eb="156">
      <t>コンゴ</t>
    </rPh>
    <rPh sb="157" eb="159">
      <t>コウリツ</t>
    </rPh>
    <rPh sb="159" eb="160">
      <t>テキ</t>
    </rPh>
    <rPh sb="161" eb="163">
      <t>オスイ</t>
    </rPh>
    <rPh sb="163" eb="165">
      <t>ショリ</t>
    </rPh>
    <rPh sb="166" eb="168">
      <t>メザ</t>
    </rPh>
    <rPh sb="170" eb="171">
      <t>ト</t>
    </rPh>
    <rPh sb="172" eb="173">
      <t>ク</t>
    </rPh>
    <phoneticPr fontId="4"/>
  </si>
  <si>
    <t>　管渠については、供用開始から17年の経過状況であり、老朽化の進行は見られない。
　処理場については目立った老朽化は見られないが、今後、電気設備等を中心とした更新を計画する必要がある。</t>
    <rPh sb="1" eb="2">
      <t>カン</t>
    </rPh>
    <rPh sb="2" eb="3">
      <t>キョ</t>
    </rPh>
    <rPh sb="9" eb="11">
      <t>キョウヨウ</t>
    </rPh>
    <rPh sb="11" eb="13">
      <t>カイシ</t>
    </rPh>
    <rPh sb="17" eb="18">
      <t>ネン</t>
    </rPh>
    <rPh sb="19" eb="21">
      <t>ケイカ</t>
    </rPh>
    <rPh sb="21" eb="23">
      <t>ジョウキョウ</t>
    </rPh>
    <rPh sb="27" eb="30">
      <t>ロウキュウカ</t>
    </rPh>
    <rPh sb="31" eb="33">
      <t>シンコウ</t>
    </rPh>
    <rPh sb="34" eb="35">
      <t>ミ</t>
    </rPh>
    <rPh sb="42" eb="45">
      <t>ショリジョウ</t>
    </rPh>
    <rPh sb="50" eb="52">
      <t>メダ</t>
    </rPh>
    <rPh sb="54" eb="57">
      <t>ロウキュウカ</t>
    </rPh>
    <rPh sb="58" eb="59">
      <t>ミ</t>
    </rPh>
    <rPh sb="65" eb="67">
      <t>コンゴ</t>
    </rPh>
    <rPh sb="68" eb="70">
      <t>デンキ</t>
    </rPh>
    <rPh sb="70" eb="72">
      <t>セツビ</t>
    </rPh>
    <rPh sb="72" eb="73">
      <t>トウ</t>
    </rPh>
    <rPh sb="74" eb="76">
      <t>チュウシン</t>
    </rPh>
    <rPh sb="79" eb="81">
      <t>コウシン</t>
    </rPh>
    <rPh sb="82" eb="84">
      <t>ケイカク</t>
    </rPh>
    <rPh sb="86" eb="88">
      <t>ヒツヨウ</t>
    </rPh>
    <phoneticPr fontId="4"/>
  </si>
  <si>
    <t>　非効率な汚水処理を行っている現状については、施設利用率が24％とかなり低く、水洗化率が53％と、ここ数年は横這いとなっていることから、接続率の向上に努め、有収水量を増加させる取組みを行う必要があると思われる。
　なお、経営戦略については、平成28年度に策定済み。</t>
    <rPh sb="1" eb="2">
      <t>ヒ</t>
    </rPh>
    <rPh sb="2" eb="4">
      <t>コウリツ</t>
    </rPh>
    <rPh sb="5" eb="7">
      <t>オスイ</t>
    </rPh>
    <rPh sb="7" eb="9">
      <t>ショリ</t>
    </rPh>
    <rPh sb="10" eb="11">
      <t>オコナ</t>
    </rPh>
    <rPh sb="15" eb="17">
      <t>ゲンジョウ</t>
    </rPh>
    <rPh sb="23" eb="25">
      <t>シセツ</t>
    </rPh>
    <rPh sb="25" eb="28">
      <t>リヨウリツ</t>
    </rPh>
    <rPh sb="36" eb="37">
      <t>ヒク</t>
    </rPh>
    <rPh sb="39" eb="41">
      <t>スイセン</t>
    </rPh>
    <rPh sb="41" eb="42">
      <t>カ</t>
    </rPh>
    <rPh sb="42" eb="43">
      <t>リツ</t>
    </rPh>
    <rPh sb="51" eb="53">
      <t>スウネン</t>
    </rPh>
    <rPh sb="54" eb="56">
      <t>ヨコバ</t>
    </rPh>
    <rPh sb="68" eb="70">
      <t>セツゾク</t>
    </rPh>
    <rPh sb="70" eb="71">
      <t>リツ</t>
    </rPh>
    <rPh sb="72" eb="74">
      <t>コウジョウ</t>
    </rPh>
    <rPh sb="75" eb="76">
      <t>ツト</t>
    </rPh>
    <rPh sb="78" eb="79">
      <t>ユウ</t>
    </rPh>
    <rPh sb="79" eb="80">
      <t>シュウ</t>
    </rPh>
    <rPh sb="80" eb="82">
      <t>スイリョウ</t>
    </rPh>
    <rPh sb="88" eb="90">
      <t>トリクミ</t>
    </rPh>
    <rPh sb="92" eb="93">
      <t>オコナ</t>
    </rPh>
    <rPh sb="94" eb="95">
      <t>ヒツ</t>
    </rPh>
    <rPh sb="95" eb="96">
      <t>ヨウ</t>
    </rPh>
    <rPh sb="100" eb="101">
      <t>オモ</t>
    </rPh>
    <rPh sb="110" eb="112">
      <t>ケイエイ</t>
    </rPh>
    <rPh sb="112" eb="114">
      <t>センリャク</t>
    </rPh>
    <rPh sb="120" eb="122">
      <t>ヘイセイ</t>
    </rPh>
    <rPh sb="124" eb="126">
      <t>ネンド</t>
    </rPh>
    <rPh sb="127" eb="129">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</si>
</sst>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78-4CE1-8660-1A6DDC3D10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0.04</c:v>
                </c:pt>
                <c:pt idx="2" formatCode="#,##0.00;&quot;△&quot;#,##0.00">
                  <c:v>0</c:v>
                </c:pt>
                <c:pt idx="3">
                  <c:v>0.01</c:v>
                </c:pt>
                <c:pt idx="4">
                  <c:v>0.01</c:v>
                </c:pt>
              </c:numCache>
            </c:numRef>
          </c:val>
          <c:smooth val="0"/>
          <c:extLst>
            <c:ext xmlns:c16="http://schemas.microsoft.com/office/drawing/2014/chart" uri="{C3380CC4-5D6E-409C-BE32-E72D297353CC}">
              <c16:uniqueId val="{00000001-E678-4CE1-8660-1A6DDC3D10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24.35</c:v>
                </c:pt>
                <c:pt idx="1">
                  <c:v>24.87</c:v>
                </c:pt>
                <c:pt idx="2">
                  <c:v>24.35</c:v>
                </c:pt>
                <c:pt idx="3">
                  <c:v>48.19</c:v>
                </c:pt>
                <c:pt idx="4">
                  <c:v>24.87</c:v>
                </c:pt>
              </c:numCache>
            </c:numRef>
          </c:val>
          <c:extLst>
            <c:ext xmlns:c16="http://schemas.microsoft.com/office/drawing/2014/chart" uri="{C3380CC4-5D6E-409C-BE32-E72D297353CC}">
              <c16:uniqueId val="{00000000-9D18-4E7E-8857-4F723D6E59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29.43</c:v>
                </c:pt>
                <c:pt idx="1">
                  <c:v>26.7</c:v>
                </c:pt>
                <c:pt idx="2">
                  <c:v>29.12</c:v>
                </c:pt>
                <c:pt idx="3">
                  <c:v>28.77</c:v>
                </c:pt>
                <c:pt idx="4">
                  <c:v>26.22</c:v>
                </c:pt>
              </c:numCache>
            </c:numRef>
          </c:val>
          <c:smooth val="0"/>
          <c:extLst>
            <c:ext xmlns:c16="http://schemas.microsoft.com/office/drawing/2014/chart" uri="{C3380CC4-5D6E-409C-BE32-E72D297353CC}">
              <c16:uniqueId val="{00000001-9D18-4E7E-8857-4F723D6E59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55.1</c:v>
                </c:pt>
                <c:pt idx="1">
                  <c:v>55.7</c:v>
                </c:pt>
                <c:pt idx="2">
                  <c:v>54.01</c:v>
                </c:pt>
                <c:pt idx="3">
                  <c:v>54.01</c:v>
                </c:pt>
                <c:pt idx="4">
                  <c:v>53.91</c:v>
                </c:pt>
              </c:numCache>
            </c:numRef>
          </c:val>
          <c:extLst>
            <c:ext xmlns:c16="http://schemas.microsoft.com/office/drawing/2014/chart" uri="{C3380CC4-5D6E-409C-BE32-E72D297353CC}">
              <c16:uniqueId val="{00000000-54F3-4A3E-B825-FCE7906EA41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66.459999999999994</c:v>
                </c:pt>
                <c:pt idx="2">
                  <c:v>64.42</c:v>
                </c:pt>
                <c:pt idx="3">
                  <c:v>78.900000000000006</c:v>
                </c:pt>
                <c:pt idx="4">
                  <c:v>78.03</c:v>
                </c:pt>
              </c:numCache>
            </c:numRef>
          </c:val>
          <c:smooth val="0"/>
          <c:extLst>
            <c:ext xmlns:c16="http://schemas.microsoft.com/office/drawing/2014/chart" uri="{C3380CC4-5D6E-409C-BE32-E72D297353CC}">
              <c16:uniqueId val="{00000001-54F3-4A3E-B825-FCE7906EA41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66.760000000000005</c:v>
                </c:pt>
                <c:pt idx="1">
                  <c:v>66.489999999999995</c:v>
                </c:pt>
                <c:pt idx="2">
                  <c:v>64.900000000000006</c:v>
                </c:pt>
                <c:pt idx="3">
                  <c:v>68.22</c:v>
                </c:pt>
                <c:pt idx="4">
                  <c:v>91.87</c:v>
                </c:pt>
              </c:numCache>
            </c:numRef>
          </c:val>
          <c:extLst>
            <c:ext xmlns:c16="http://schemas.microsoft.com/office/drawing/2014/chart" uri="{C3380CC4-5D6E-409C-BE32-E72D297353CC}">
              <c16:uniqueId val="{00000000-E1CA-488D-84FD-987BAD319EC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CA-488D-84FD-987BAD319EC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0C-4A4D-ABBA-6EE0C621E25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0C-4A4D-ABBA-6EE0C621E25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F0-4D71-96DA-11F05195254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F0-4D71-96DA-11F05195254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8-4E6F-86DB-A7B75417F4D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8-4E6F-86DB-A7B75417F4D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D7-4669-8872-2FDA56DB663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D7-4669-8872-2FDA56DB663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D2-40BB-9121-CF717D04C1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1756.26</c:v>
                </c:pt>
                <c:pt idx="1">
                  <c:v>1864.29</c:v>
                </c:pt>
                <c:pt idx="2">
                  <c:v>1867.86</c:v>
                </c:pt>
                <c:pt idx="3">
                  <c:v>1056.55</c:v>
                </c:pt>
                <c:pt idx="4">
                  <c:v>1278.54</c:v>
                </c:pt>
              </c:numCache>
            </c:numRef>
          </c:val>
          <c:smooth val="0"/>
          <c:extLst>
            <c:ext xmlns:c16="http://schemas.microsoft.com/office/drawing/2014/chart" uri="{C3380CC4-5D6E-409C-BE32-E72D297353CC}">
              <c16:uniqueId val="{00000001-78D2-40BB-9121-CF717D04C1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16.73</c:v>
                </c:pt>
                <c:pt idx="1">
                  <c:v>49.51</c:v>
                </c:pt>
                <c:pt idx="2">
                  <c:v>58.69</c:v>
                </c:pt>
                <c:pt idx="3">
                  <c:v>37.72</c:v>
                </c:pt>
                <c:pt idx="4">
                  <c:v>40.549999999999997</c:v>
                </c:pt>
              </c:numCache>
            </c:numRef>
          </c:val>
          <c:extLst>
            <c:ext xmlns:c16="http://schemas.microsoft.com/office/drawing/2014/chart" uri="{C3380CC4-5D6E-409C-BE32-E72D297353CC}">
              <c16:uniqueId val="{00000000-AED1-4150-8F43-39EC7474AD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45.78</c:v>
                </c:pt>
                <c:pt idx="1">
                  <c:v>51.32</c:v>
                </c:pt>
                <c:pt idx="2">
                  <c:v>46.93</c:v>
                </c:pt>
                <c:pt idx="3">
                  <c:v>40</c:v>
                </c:pt>
                <c:pt idx="4">
                  <c:v>38.74</c:v>
                </c:pt>
              </c:numCache>
            </c:numRef>
          </c:val>
          <c:smooth val="0"/>
          <c:extLst>
            <c:ext xmlns:c16="http://schemas.microsoft.com/office/drawing/2014/chart" uri="{C3380CC4-5D6E-409C-BE32-E72D297353CC}">
              <c16:uniqueId val="{00000001-AED1-4150-8F43-39EC7474AD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1203.2</c:v>
                </c:pt>
                <c:pt idx="1">
                  <c:v>416.98</c:v>
                </c:pt>
                <c:pt idx="2">
                  <c:v>353.06</c:v>
                </c:pt>
                <c:pt idx="3">
                  <c:v>503.01</c:v>
                </c:pt>
                <c:pt idx="4">
                  <c:v>516.79</c:v>
                </c:pt>
              </c:numCache>
            </c:numRef>
          </c:val>
          <c:extLst>
            <c:ext xmlns:c16="http://schemas.microsoft.com/office/drawing/2014/chart" uri="{C3380CC4-5D6E-409C-BE32-E72D297353CC}">
              <c16:uniqueId val="{00000000-E84D-441F-AA5C-A31FCEAE9C2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367.7</c:v>
                </c:pt>
                <c:pt idx="1">
                  <c:v>329.91</c:v>
                </c:pt>
                <c:pt idx="2">
                  <c:v>346.96</c:v>
                </c:pt>
                <c:pt idx="3">
                  <c:v>437.27</c:v>
                </c:pt>
                <c:pt idx="4">
                  <c:v>456.72</c:v>
                </c:pt>
              </c:numCache>
            </c:numRef>
          </c:val>
          <c:smooth val="0"/>
          <c:extLst>
            <c:ext xmlns:c16="http://schemas.microsoft.com/office/drawing/2014/chart" uri="{C3380CC4-5D6E-409C-BE32-E72D297353CC}">
              <c16:uniqueId val="{00000001-E84D-441F-AA5C-A31FCEAE9C2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9"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北海道　乙部町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3331</v>
      </c>
      <c r="AM8" s="54"/>
      <c r="AN8" s="54"/>
      <c r="AO8" s="54"/>
      <c r="AP8" s="54"/>
      <c r="AQ8" s="54"/>
      <c r="AR8" s="54"/>
      <c r="AS8" s="54"/>
      <c r="AT8" s="53">
        <f>データ!T6</f>
        <v>162.59</v>
      </c>
      <c r="AU8" s="53"/>
      <c r="AV8" s="53"/>
      <c r="AW8" s="53"/>
      <c r="AX8" s="53"/>
      <c r="AY8" s="53"/>
      <c r="AZ8" s="53"/>
      <c r="BA8" s="53"/>
      <c r="BB8" s="53">
        <f>データ!U6</f>
        <v>20.49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13.94</v>
      </c>
      <c r="Q10" s="53"/>
      <c r="R10" s="53"/>
      <c r="S10" s="53"/>
      <c r="T10" s="53"/>
      <c r="U10" s="53"/>
      <c r="V10" s="53"/>
      <c r="W10" s="53">
        <f>データ!Q6</f>
        <v>93.51</v>
      </c>
      <c r="X10" s="53"/>
      <c r="Y10" s="53"/>
      <c r="Z10" s="53"/>
      <c r="AA10" s="53"/>
      <c r="AB10" s="53"/>
      <c r="AC10" s="53"/>
      <c r="AD10" s="54">
        <f>データ!R6</f>
        <v>3690</v>
      </c>
      <c r="AE10" s="54"/>
      <c r="AF10" s="54"/>
      <c r="AG10" s="54"/>
      <c r="AH10" s="54"/>
      <c r="AI10" s="54"/>
      <c r="AJ10" s="54"/>
      <c r="AK10" s="2"/>
      <c r="AL10" s="54">
        <f>データ!V6</f>
        <v>460</v>
      </c>
      <c r="AM10" s="54"/>
      <c r="AN10" s="54"/>
      <c r="AO10" s="54"/>
      <c r="AP10" s="54"/>
      <c r="AQ10" s="54"/>
      <c r="AR10" s="54"/>
      <c r="AS10" s="54"/>
      <c r="AT10" s="53">
        <f>データ!W6</f>
        <v>0.12</v>
      </c>
      <c r="AU10" s="53"/>
      <c r="AV10" s="53"/>
      <c r="AW10" s="53"/>
      <c r="AX10" s="53"/>
      <c r="AY10" s="53"/>
      <c r="AZ10" s="53"/>
      <c r="BA10" s="53"/>
      <c r="BB10" s="53">
        <f>データ!X6</f>
        <v>3833.33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79"/>
      <c r="BN16" s="79"/>
      <c r="BO16" s="79"/>
      <c r="BP16" s="79"/>
      <c r="BQ16" s="79"/>
      <c r="BR16" s="79"/>
      <c r="BS16" s="79"/>
      <c r="BT16" s="79"/>
      <c r="BU16" s="79"/>
      <c r="BV16" s="79"/>
      <c r="BW16" s="79"/>
      <c r="BX16" s="79"/>
      <c r="BY16" s="7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79"/>
      <c r="BN47" s="79"/>
      <c r="BO47" s="79"/>
      <c r="BP47" s="79"/>
      <c r="BQ47" s="79"/>
      <c r="BR47" s="79"/>
      <c r="BS47" s="79"/>
      <c r="BT47" s="79"/>
      <c r="BU47" s="79"/>
      <c r="BV47" s="79"/>
      <c r="BW47" s="79"/>
      <c r="BX47" s="79"/>
      <c r="BY47" s="7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121</v>
      </c>
      <c r="BM66" s="79"/>
      <c r="BN66" s="79"/>
      <c r="BO66" s="79"/>
      <c r="BP66" s="79"/>
      <c r="BQ66" s="79"/>
      <c r="BR66" s="79"/>
      <c r="BS66" s="79"/>
      <c r="BT66" s="79"/>
      <c r="BU66" s="79"/>
      <c r="BV66" s="79"/>
      <c r="BW66" s="79"/>
      <c r="BX66" s="79"/>
      <c r="BY66" s="7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45</v>
      </c>
      <c r="N86" s="12" t="s">
        <v>43</v>
      </c>
      <c r="O86" s="12" t="str">
        <f>データ!EO6</f>
        <v>【0.01】</v>
      </c>
    </row>
  </sheetData>
  <sheetProtection algorithmName="SHA-512" hashValue="nlRo8UNkoJP+ljUz2ov5iWu+KNXiuml9y0e+mgJo/Ar1Or+NrE76BJvIWRDwn4efHj9vzUb7DHKHVjlK1ihsZA==" saltValue="V0J7rZscmeEPS0+J7EwO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13641</v>
      </c>
      <c r="D6" s="19">
        <f t="shared" si="3"/>
        <v>47</v>
      </c>
      <c r="E6" s="19">
        <f t="shared" si="3"/>
        <v>17</v>
      </c>
      <c r="F6" s="19">
        <f t="shared" si="3"/>
        <v>6</v>
      </c>
      <c r="G6" s="19">
        <f t="shared" si="3"/>
        <v>0</v>
      </c>
      <c r="H6" s="19" t="str">
        <f t="shared" si="3"/>
        <v>北海道　乙部町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13.94</v>
      </c>
      <c r="Q6" s="20">
        <f t="shared" si="3"/>
        <v>93.51</v>
      </c>
      <c r="R6" s="20">
        <f t="shared" si="3"/>
        <v>3690</v>
      </c>
      <c r="S6" s="20">
        <f t="shared" si="3"/>
        <v>3331</v>
      </c>
      <c r="T6" s="20">
        <f t="shared" si="3"/>
        <v>162.59</v>
      </c>
      <c r="U6" s="20">
        <f t="shared" si="3"/>
        <v>20.49</v>
      </c>
      <c r="V6" s="20">
        <f t="shared" si="3"/>
        <v>460</v>
      </c>
      <c r="W6" s="20">
        <f t="shared" si="3"/>
        <v>0.12</v>
      </c>
      <c r="X6" s="20">
        <f t="shared" si="3"/>
        <v>3833.33</v>
      </c>
      <c r="Y6" s="21">
        <f>IF(Y7="",NA(),Y7)</f>
        <v>66.760000000000005</v>
      </c>
      <c r="Z6" s="21">
        <f t="shared" ref="Z6:AH6" si="4">IF(Z7="",NA(),Z7)</f>
        <v>66.489999999999995</v>
      </c>
      <c r="AA6" s="21">
        <f t="shared" si="4"/>
        <v>64.900000000000006</v>
      </c>
      <c r="AB6" s="21">
        <f t="shared" si="4"/>
        <v>68.22</v>
      </c>
      <c r="AC6" s="21">
        <f t="shared" si="4"/>
        <v>91.87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1756.26</v>
      </c>
      <c r="BL6" s="21">
        <f t="shared" si="7"/>
        <v>1864.29</v>
      </c>
      <c r="BM6" s="21">
        <f t="shared" si="7"/>
        <v>1867.86</v>
      </c>
      <c r="BN6" s="21">
        <f t="shared" si="7"/>
        <v>1056.55</v>
      </c>
      <c r="BO6" s="21">
        <f t="shared" si="7"/>
        <v>1278.54</v>
      </c>
      <c r="BP6" s="20" t="str">
        <f>IF(BP7="","",IF(BP7="-","【-】","【"&amp;SUBSTITUTE(TEXT(BP7,"#,##0.00"),"-","△")&amp;"】"))</f>
        <v>【1,078.44】</v>
      </c>
      <c r="BQ6" s="21">
        <f>IF(BQ7="",NA(),BQ7)</f>
        <v>16.73</v>
      </c>
      <c r="BR6" s="21">
        <f t="shared" ref="BR6:BZ6" si="8">IF(BR7="",NA(),BR7)</f>
        <v>49.51</v>
      </c>
      <c r="BS6" s="21">
        <f t="shared" si="8"/>
        <v>58.69</v>
      </c>
      <c r="BT6" s="21">
        <f t="shared" si="8"/>
        <v>37.72</v>
      </c>
      <c r="BU6" s="21">
        <f t="shared" si="8"/>
        <v>40.549999999999997</v>
      </c>
      <c r="BV6" s="21">
        <f t="shared" si="8"/>
        <v>45.78</v>
      </c>
      <c r="BW6" s="21">
        <f t="shared" si="8"/>
        <v>51.32</v>
      </c>
      <c r="BX6" s="21">
        <f t="shared" si="8"/>
        <v>46.93</v>
      </c>
      <c r="BY6" s="21">
        <f t="shared" si="8"/>
        <v>40</v>
      </c>
      <c r="BZ6" s="21">
        <f t="shared" si="8"/>
        <v>38.74</v>
      </c>
      <c r="CA6" s="20" t="str">
        <f>IF(CA7="","",IF(CA7="-","【-】","【"&amp;SUBSTITUTE(TEXT(CA7,"#,##0.00"),"-","△")&amp;"】"))</f>
        <v>【41.91】</v>
      </c>
      <c r="CB6" s="21">
        <f>IF(CB7="",NA(),CB7)</f>
        <v>1203.2</v>
      </c>
      <c r="CC6" s="21">
        <f t="shared" ref="CC6:CK6" si="9">IF(CC7="",NA(),CC7)</f>
        <v>416.98</v>
      </c>
      <c r="CD6" s="21">
        <f t="shared" si="9"/>
        <v>353.06</v>
      </c>
      <c r="CE6" s="21">
        <f t="shared" si="9"/>
        <v>503.01</v>
      </c>
      <c r="CF6" s="21">
        <f t="shared" si="9"/>
        <v>516.79</v>
      </c>
      <c r="CG6" s="21">
        <f t="shared" si="9"/>
        <v>367.7</v>
      </c>
      <c r="CH6" s="21">
        <f t="shared" si="9"/>
        <v>329.91</v>
      </c>
      <c r="CI6" s="21">
        <f t="shared" si="9"/>
        <v>346.96</v>
      </c>
      <c r="CJ6" s="21">
        <f t="shared" si="9"/>
        <v>437.27</v>
      </c>
      <c r="CK6" s="21">
        <f t="shared" si="9"/>
        <v>456.72</v>
      </c>
      <c r="CL6" s="20" t="str">
        <f>IF(CL7="","",IF(CL7="-","【-】","【"&amp;SUBSTITUTE(TEXT(CL7,"#,##0.00"),"-","△")&amp;"】"))</f>
        <v>【420.17】</v>
      </c>
      <c r="CM6" s="21">
        <f>IF(CM7="",NA(),CM7)</f>
        <v>24.35</v>
      </c>
      <c r="CN6" s="21">
        <f t="shared" ref="CN6:CV6" si="10">IF(CN7="",NA(),CN7)</f>
        <v>24.87</v>
      </c>
      <c r="CO6" s="21">
        <f t="shared" si="10"/>
        <v>24.35</v>
      </c>
      <c r="CP6" s="21">
        <f t="shared" si="10"/>
        <v>48.19</v>
      </c>
      <c r="CQ6" s="21">
        <f t="shared" si="10"/>
        <v>24.87</v>
      </c>
      <c r="CR6" s="21">
        <f t="shared" si="10"/>
        <v>29.43</v>
      </c>
      <c r="CS6" s="21">
        <f t="shared" si="10"/>
        <v>26.7</v>
      </c>
      <c r="CT6" s="21">
        <f t="shared" si="10"/>
        <v>29.12</v>
      </c>
      <c r="CU6" s="21">
        <f t="shared" si="10"/>
        <v>28.77</v>
      </c>
      <c r="CV6" s="21">
        <f t="shared" si="10"/>
        <v>26.22</v>
      </c>
      <c r="CW6" s="20" t="str">
        <f>IF(CW7="","",IF(CW7="-","【-】","【"&amp;SUBSTITUTE(TEXT(CW7,"#,##0.00"),"-","△")&amp;"】"))</f>
        <v>【29.92】</v>
      </c>
      <c r="CX6" s="21">
        <f>IF(CX7="",NA(),CX7)</f>
        <v>55.1</v>
      </c>
      <c r="CY6" s="21">
        <f t="shared" ref="CY6:DG6" si="11">IF(CY7="",NA(),CY7)</f>
        <v>55.7</v>
      </c>
      <c r="CZ6" s="21">
        <f t="shared" si="11"/>
        <v>54.01</v>
      </c>
      <c r="DA6" s="21">
        <f t="shared" si="11"/>
        <v>54.01</v>
      </c>
      <c r="DB6" s="21">
        <f t="shared" si="11"/>
        <v>53.91</v>
      </c>
      <c r="DC6" s="21">
        <f t="shared" si="11"/>
        <v>66.33</v>
      </c>
      <c r="DD6" s="21">
        <f t="shared" si="11"/>
        <v>66.459999999999994</v>
      </c>
      <c r="DE6" s="21">
        <f t="shared" si="11"/>
        <v>64.42</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0.26</v>
      </c>
      <c r="EK6" s="21">
        <f t="shared" si="14"/>
        <v>0.04</v>
      </c>
      <c r="EL6" s="20">
        <f t="shared" si="14"/>
        <v>0</v>
      </c>
      <c r="EM6" s="21">
        <f t="shared" si="14"/>
        <v>0.01</v>
      </c>
      <c r="EN6" s="21">
        <f t="shared" si="14"/>
        <v>0.01</v>
      </c>
      <c r="EO6" s="20" t="str">
        <f>IF(EO7="","",IF(EO7="-","【-】","【"&amp;SUBSTITUTE(TEXT(EO7,"#,##0.00"),"-","△")&amp;"】"))</f>
        <v>【0.01】</v>
      </c>
    </row>
    <row r="7" spans="1:145" s="22" customFormat="1" x14ac:dyDescent="0.2">
      <c r="A7" s="14"/>
      <c r="B7" s="23">
        <v>2022</v>
      </c>
      <c r="C7" s="23">
        <v>13641</v>
      </c>
      <c r="D7" s="23">
        <v>47</v>
      </c>
      <c r="E7" s="23">
        <v>17</v>
      </c>
      <c r="F7" s="23">
        <v>6</v>
      </c>
      <c r="G7" s="23">
        <v>0</v>
      </c>
      <c r="H7" s="23" t="s">
        <v>99</v>
      </c>
      <c r="I7" s="23" t="s">
        <v>100</v>
      </c>
      <c r="J7" s="23" t="s">
        <v>101</v>
      </c>
      <c r="K7" s="23" t="s">
        <v>102</v>
      </c>
      <c r="L7" s="23" t="s">
        <v>103</v>
      </c>
      <c r="M7" s="23" t="s">
        <v>104</v>
      </c>
      <c r="N7" s="24" t="s">
        <v>105</v>
      </c>
      <c r="O7" s="24" t="s">
        <v>106</v>
      </c>
      <c r="P7" s="24">
        <v>13.94</v>
      </c>
      <c r="Q7" s="24">
        <v>93.51</v>
      </c>
      <c r="R7" s="24">
        <v>3690</v>
      </c>
      <c r="S7" s="24">
        <v>3331</v>
      </c>
      <c r="T7" s="24">
        <v>162.59</v>
      </c>
      <c r="U7" s="24">
        <v>20.49</v>
      </c>
      <c r="V7" s="24">
        <v>460</v>
      </c>
      <c r="W7" s="24">
        <v>0.12</v>
      </c>
      <c r="X7" s="24">
        <v>3833.33</v>
      </c>
      <c r="Y7" s="24">
        <v>66.760000000000005</v>
      </c>
      <c r="Z7" s="24">
        <v>66.489999999999995</v>
      </c>
      <c r="AA7" s="24">
        <v>64.900000000000006</v>
      </c>
      <c r="AB7" s="24">
        <v>68.22</v>
      </c>
      <c r="AC7" s="24">
        <v>91.87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1756.26</v>
      </c>
      <c r="BL7" s="24">
        <v>1864.29</v>
      </c>
      <c r="BM7" s="24">
        <v>1867.86</v>
      </c>
      <c r="BN7" s="24">
        <v>1056.55</v>
      </c>
      <c r="BO7" s="24">
        <v>1278.54</v>
      </c>
      <c r="BP7" s="24">
        <v>1078.44</v>
      </c>
      <c r="BQ7" s="24">
        <v>16.73</v>
      </c>
      <c r="BR7" s="24">
        <v>49.51</v>
      </c>
      <c r="BS7" s="24">
        <v>58.69</v>
      </c>
      <c r="BT7" s="24">
        <v>37.72</v>
      </c>
      <c r="BU7" s="24">
        <v>40.549999999999997</v>
      </c>
      <c r="BV7" s="24">
        <v>45.78</v>
      </c>
      <c r="BW7" s="24">
        <v>51.32</v>
      </c>
      <c r="BX7" s="24">
        <v>46.93</v>
      </c>
      <c r="BY7" s="24">
        <v>40</v>
      </c>
      <c r="BZ7" s="24">
        <v>38.74</v>
      </c>
      <c r="CA7" s="24">
        <v>41.91</v>
      </c>
      <c r="CB7" s="24">
        <v>1203.2</v>
      </c>
      <c r="CC7" s="24">
        <v>416.98</v>
      </c>
      <c r="CD7" s="24">
        <v>353.06</v>
      </c>
      <c r="CE7" s="24">
        <v>503.01</v>
      </c>
      <c r="CF7" s="24">
        <v>516.79</v>
      </c>
      <c r="CG7" s="24">
        <v>367.7</v>
      </c>
      <c r="CH7" s="24">
        <v>329.91</v>
      </c>
      <c r="CI7" s="24">
        <v>346.96</v>
      </c>
      <c r="CJ7" s="24">
        <v>437.27</v>
      </c>
      <c r="CK7" s="24">
        <v>456.72</v>
      </c>
      <c r="CL7" s="24">
        <v>420.17</v>
      </c>
      <c r="CM7" s="24">
        <v>24.35</v>
      </c>
      <c r="CN7" s="24">
        <v>24.87</v>
      </c>
      <c r="CO7" s="24">
        <v>24.35</v>
      </c>
      <c r="CP7" s="24">
        <v>48.19</v>
      </c>
      <c r="CQ7" s="24">
        <v>24.87</v>
      </c>
      <c r="CR7" s="24">
        <v>29.43</v>
      </c>
      <c r="CS7" s="24">
        <v>26.7</v>
      </c>
      <c r="CT7" s="24">
        <v>29.12</v>
      </c>
      <c r="CU7" s="24">
        <v>28.77</v>
      </c>
      <c r="CV7" s="24">
        <v>26.22</v>
      </c>
      <c r="CW7" s="24">
        <v>29.92</v>
      </c>
      <c r="CX7" s="24">
        <v>55.1</v>
      </c>
      <c r="CY7" s="24">
        <v>55.7</v>
      </c>
      <c r="CZ7" s="24">
        <v>54.01</v>
      </c>
      <c r="DA7" s="24">
        <v>54.01</v>
      </c>
      <c r="DB7" s="24">
        <v>53.91</v>
      </c>
      <c r="DC7" s="24">
        <v>66.33</v>
      </c>
      <c r="DD7" s="24">
        <v>66.459999999999994</v>
      </c>
      <c r="DE7" s="24">
        <v>64.42</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0.26</v>
      </c>
      <c r="EK7" s="24">
        <v>0.04</v>
      </c>
      <c r="EL7" s="24">
        <v>0</v>
      </c>
      <c r="EM7" s="24">
        <v>0.01</v>
      </c>
      <c r="EN7" s="24">
        <v>0.01</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2023-12-12T02:57:05Z</dcterms:created>
  <dcterms:modified xsi:type="dcterms:W3CDTF">2024-01-25T11:19:42Z</dcterms:modified>
  <cp:category/>
</cp:coreProperties>
</file>