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todo\【H29年度】\03　公営企業関係\180126 【照会・22(金)〆】公営企業に係る「経営比較分析表」の分析等について（依頼）\"/>
    </mc:Choice>
  </mc:AlternateContent>
  <workbookProtection workbookPassword="B319" lockStructure="1"/>
  <bookViews>
    <workbookView xWindow="240" yWindow="60" windowWidth="14940" windowHeight="787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P10" i="4"/>
  <c r="I10" i="4"/>
  <c r="AT8" i="4"/>
  <c r="AL8" i="4"/>
  <c r="W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<sst xmlns="http://schemas.openxmlformats.org/spreadsheetml/2006/main" count="240" uniqueCount="125">
  <si>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</si>
  <si>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</si>
  <si>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</si>
  <si>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</si>
  <si>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</si>
  <si>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</si>
  <si>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</si>
  <si>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</si>
  <si>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</si>
  <si>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</si>
  <si>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</si>
  <si>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</si>
  <si>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</si>
  <si>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</si>
  <si>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</si>
  <si>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</si>
  <si>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</si>
  <si>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</si>
  <si>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</si>
  <si>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</si>
  <si>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</si>
  <si>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</si>
  <si>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</si>
  <si>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</si>
  <si>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</si>
  <si>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</si>
  <si>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</si>
  <si>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</si>
  <si>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</si>
  <si>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</si>
  <si>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</si>
  <si>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</si>
  <si>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</si>
  <si>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</si>
  <si>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</si>
  <si>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</si>
  <si>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</si>
  <si>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</si>
  <si>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</si>
  <si>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</si>
  <si>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</si>
  <si>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</si>
  <si>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</si>
  <si>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</si>
  <si>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</si>
  <si>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</si>
  <si>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</si>
  <si>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</si>
  <si>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</si>
  <si>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</si>
  <si>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</si>
  <si>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</si>
  <si>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</si>
  <si>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</si>
  <si>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</si>
  <si>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</si>
  <si>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</si>
  <si>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</si>
  <si>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</si>
  <si>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</si>
  <si>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</si>
  <si>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</si>
  <si>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</si>
  <si>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</si>
  <si>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</si>
  <si>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</si>
  <si>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</si>
  <si>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</si>
  <si>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</si>
  <si>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</si>
  <si>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</si>
  <si>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</si>
  <si>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</si>
  <si>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</si>
  <si>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</si>
  <si>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</si>
  <si>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</si>
  <si>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</si>
  <si>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</si>
  <si>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</si>
  <si>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</si>
  <si>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</si>
  <si>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</si>
  <si>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</si>
  <si>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</si>
  <si>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</si>
  <si>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</si>
  <si>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</si>
  <si>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</si>
  <si>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</si>
  <si>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</si>
  <si>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</si>
  <si>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</si>
  <si>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</si>
  <si>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</si>
  <si>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</si>
  <si>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</si>
  <si>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</si>
  <si>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</si>
  <si>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</si>
  <si>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</si>
  <si>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</si>
  <si>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</si>
  <si>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</si>
  <si>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</si>
  <si>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</si>
  <si>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</si>
  <si>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</si>
  <si>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</si>
  <si>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乙部町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</si>
  <si>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</si>
  <si>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</si>
  <si>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</si>
  <si>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</si>
  <si>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</si>
  <si>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</si>
  <si>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</si>
  <si>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</si>
  <si>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</si>
  <si>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</si>
  <si>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</si>
  <si>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</si>
  <si>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収益的収支比率は一般会計からの繰入金により黒字となっているが、経費回収率は、ほぼ100％に達していることから概ね健全な経営であると思われる。
　また、汚水処理原価についても、右肩下がりで減少しており、類似団体の平均値及び全国平均も下回っていることから、比較的効率よく汚水処理が実施されているものと思われる。
　水洗化率については、平均値を下回っていることから、更なる加入促進を図る必要があると考えている。　
　</t>
    <rPh sb="1" eb="3">
      <t>シュウエキ</t>
    </rPh>
    <rPh sb="3" eb="4">
      <t>テキ</t>
    </rPh>
    <rPh sb="4" eb="6">
      <t>シュウシ</t>
    </rPh>
    <rPh sb="6" eb="8">
      <t>ヒリツ</t>
    </rPh>
    <rPh sb="9" eb="11">
      <t>イッパン</t>
    </rPh>
    <rPh sb="11" eb="13">
      <t>カイケイ</t>
    </rPh>
    <rPh sb="16" eb="18">
      <t>クリイレ</t>
    </rPh>
    <rPh sb="18" eb="19">
      <t>キン</t>
    </rPh>
    <rPh sb="22" eb="24">
      <t>クロジ</t>
    </rPh>
    <rPh sb="32" eb="34">
      <t>ケイヒ</t>
    </rPh>
    <rPh sb="34" eb="36">
      <t>カイシュウ</t>
    </rPh>
    <rPh sb="36" eb="37">
      <t>リツ</t>
    </rPh>
    <rPh sb="46" eb="47">
      <t>タッ</t>
    </rPh>
    <rPh sb="55" eb="56">
      <t>オオム</t>
    </rPh>
    <rPh sb="57" eb="59">
      <t>ケンゼン</t>
    </rPh>
    <rPh sb="60" eb="62">
      <t>ケイエイ</t>
    </rPh>
    <rPh sb="66" eb="67">
      <t>オモ</t>
    </rPh>
    <rPh sb="76" eb="78">
      <t>オスイ</t>
    </rPh>
    <rPh sb="78" eb="80">
      <t>ショリ</t>
    </rPh>
    <rPh sb="80" eb="82">
      <t>ゲンカ</t>
    </rPh>
    <rPh sb="88" eb="90">
      <t>ミギカタ</t>
    </rPh>
    <rPh sb="90" eb="91">
      <t>サ</t>
    </rPh>
    <rPh sb="94" eb="96">
      <t>ゲンショウ</t>
    </rPh>
    <rPh sb="101" eb="103">
      <t>ルイジ</t>
    </rPh>
    <rPh sb="103" eb="105">
      <t>ダンタイ</t>
    </rPh>
    <rPh sb="106" eb="109">
      <t>ヘイキンチ</t>
    </rPh>
    <rPh sb="109" eb="110">
      <t>オヨ</t>
    </rPh>
    <rPh sb="111" eb="113">
      <t>ゼンコク</t>
    </rPh>
    <rPh sb="156" eb="158">
      <t>スイセン</t>
    </rPh>
    <rPh sb="158" eb="159">
      <t>カ</t>
    </rPh>
    <rPh sb="159" eb="160">
      <t>リツ</t>
    </rPh>
    <rPh sb="166" eb="169">
      <t>ヘイキンチ</t>
    </rPh>
    <rPh sb="170" eb="172">
      <t>シタマワ</t>
    </rPh>
    <rPh sb="181" eb="182">
      <t>サラ</t>
    </rPh>
    <rPh sb="184" eb="186">
      <t>カニュウ</t>
    </rPh>
    <rPh sb="186" eb="188">
      <t>ソクシン</t>
    </rPh>
    <rPh sb="189" eb="190">
      <t>ハカ</t>
    </rPh>
    <rPh sb="191" eb="193">
      <t>ヒツヨウ</t>
    </rPh>
    <rPh sb="197" eb="198">
      <t>カンガ</t>
    </rPh>
    <phoneticPr fontId="7"/>
  </si>
  <si>
    <t>　管渠については、供用開始から18年しか経過していないため、老朽化の進行は見られない。
　処理場については、長寿命化計画に基づき電気計装設備等の更新を平成28年度から30年度まで予定で実施しており、今後もその他の設備について順次更新工事を行う予定となっている。　</t>
    <rPh sb="1" eb="2">
      <t>カン</t>
    </rPh>
    <rPh sb="2" eb="3">
      <t>キョ</t>
    </rPh>
    <rPh sb="9" eb="11">
      <t>キョウヨウ</t>
    </rPh>
    <rPh sb="11" eb="13">
      <t>カイシ</t>
    </rPh>
    <rPh sb="17" eb="18">
      <t>ネン</t>
    </rPh>
    <rPh sb="20" eb="22">
      <t>ケイカ</t>
    </rPh>
    <rPh sb="30" eb="33">
      <t>ロウキュウカ</t>
    </rPh>
    <rPh sb="34" eb="36">
      <t>シンコウ</t>
    </rPh>
    <rPh sb="37" eb="38">
      <t>ミ</t>
    </rPh>
    <rPh sb="45" eb="48">
      <t>ショリジョウ</t>
    </rPh>
    <rPh sb="54" eb="55">
      <t>チョウ</t>
    </rPh>
    <rPh sb="55" eb="58">
      <t>ジュミョウカ</t>
    </rPh>
    <rPh sb="58" eb="60">
      <t>ケイカク</t>
    </rPh>
    <rPh sb="61" eb="62">
      <t>モト</t>
    </rPh>
    <rPh sb="64" eb="65">
      <t>デン</t>
    </rPh>
    <rPh sb="65" eb="66">
      <t>キ</t>
    </rPh>
    <rPh sb="66" eb="68">
      <t>ケイソウ</t>
    </rPh>
    <rPh sb="68" eb="70">
      <t>セツビ</t>
    </rPh>
    <rPh sb="70" eb="71">
      <t>トウ</t>
    </rPh>
    <rPh sb="72" eb="74">
      <t>コウシン</t>
    </rPh>
    <rPh sb="75" eb="77">
      <t>ヘイセイ</t>
    </rPh>
    <rPh sb="79" eb="81">
      <t>ネンド</t>
    </rPh>
    <rPh sb="85" eb="87">
      <t>ネンド</t>
    </rPh>
    <rPh sb="89" eb="91">
      <t>ヨテイ</t>
    </rPh>
    <rPh sb="92" eb="94">
      <t>ジッシ</t>
    </rPh>
    <rPh sb="99" eb="101">
      <t>コンゴ</t>
    </rPh>
    <rPh sb="104" eb="105">
      <t>タ</t>
    </rPh>
    <rPh sb="106" eb="108">
      <t>セツビ</t>
    </rPh>
    <rPh sb="112" eb="114">
      <t>ジュンジ</t>
    </rPh>
    <rPh sb="114" eb="116">
      <t>コウシン</t>
    </rPh>
    <rPh sb="116" eb="118">
      <t>コウジ</t>
    </rPh>
    <rPh sb="119" eb="120">
      <t>オコナ</t>
    </rPh>
    <rPh sb="121" eb="123">
      <t>ヨテイ</t>
    </rPh>
    <phoneticPr fontId="7"/>
  </si>
  <si>
    <t>　概ね効率的な汚水処理が実施されているものと思われるが、施設利用率が約６割と低く、水洗化率も７割程度であることから、更なる接続率の向上に努め、有収水量を増加させる取組みを行う必要があると思われる。
　なお、経営戦略については、平成28年度に策定済み。</t>
    <rPh sb="1" eb="2">
      <t>オオム</t>
    </rPh>
    <rPh sb="3" eb="6">
      <t>コウリツテキ</t>
    </rPh>
    <rPh sb="7" eb="9">
      <t>オスイ</t>
    </rPh>
    <rPh sb="9" eb="11">
      <t>ショリ</t>
    </rPh>
    <rPh sb="12" eb="14">
      <t>ジッシ</t>
    </rPh>
    <rPh sb="22" eb="23">
      <t>オモ</t>
    </rPh>
    <rPh sb="28" eb="30">
      <t>シセツ</t>
    </rPh>
    <rPh sb="30" eb="33">
      <t>リヨウリツ</t>
    </rPh>
    <rPh sb="34" eb="35">
      <t>ヤク</t>
    </rPh>
    <rPh sb="36" eb="37">
      <t>ワリ</t>
    </rPh>
    <rPh sb="38" eb="39">
      <t>ヒク</t>
    </rPh>
    <rPh sb="41" eb="42">
      <t>スイ</t>
    </rPh>
    <rPh sb="42" eb="43">
      <t>セン</t>
    </rPh>
    <rPh sb="43" eb="44">
      <t>カ</t>
    </rPh>
    <rPh sb="44" eb="45">
      <t>リツ</t>
    </rPh>
    <rPh sb="47" eb="48">
      <t>ワリ</t>
    </rPh>
    <rPh sb="48" eb="50">
      <t>テイド</t>
    </rPh>
    <rPh sb="58" eb="59">
      <t>サラ</t>
    </rPh>
    <rPh sb="61" eb="63">
      <t>セツゾク</t>
    </rPh>
    <rPh sb="63" eb="64">
      <t>リツ</t>
    </rPh>
    <rPh sb="65" eb="67">
      <t>コウジョウ</t>
    </rPh>
    <rPh sb="68" eb="69">
      <t>ツト</t>
    </rPh>
    <rPh sb="103" eb="105">
      <t>ケイエイ</t>
    </rPh>
    <rPh sb="105" eb="107">
      <t>センリャク</t>
    </rPh>
    <rPh sb="113" eb="115">
      <t>ヘイセイ</t>
    </rPh>
    <rPh sb="117" eb="119">
      <t>ネンド</t>
    </rPh>
    <rPh sb="120" eb="122">
      <t>サクテイ</t>
    </rPh>
    <rPh sb="122" eb="123">
      <t>ズ</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</si>
</sst>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8868760"/>
        <c:axId val="4388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438868760"/>
        <c:axId val="438869152"/>
      </c:lineChart>
      <c:dateAx>
        <c:axId val="438868760"/>
        <c:scaling>
          <c:orientation val="minMax"/>
        </c:scaling>
        <c:delete val="1"/>
        <c:axPos val="b"/>
        <c:numFmt formatCode="ge" sourceLinked="1"/>
        <c:majorTickMark val="none"/>
        <c:minorTickMark val="none"/>
        <c:tickLblPos val="none"/>
        <c:crossAx val="438869152"/>
        <c:crosses val="autoZero"/>
        <c:auto val="1"/>
        <c:lblOffset val="100"/>
        <c:baseTimeUnit val="years"/>
      </c:dateAx>
      <c:valAx>
        <c:axId val="4388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86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46.92</c:v>
                </c:pt>
                <c:pt idx="1">
                  <c:v>46.2</c:v>
                </c:pt>
                <c:pt idx="2">
                  <c:v>55.34</c:v>
                </c:pt>
                <c:pt idx="3">
                  <c:v>63.78</c:v>
                </c:pt>
                <c:pt idx="4">
                  <c:v>65.92</c:v>
                </c:pt>
              </c:numCache>
            </c:numRef>
          </c:val>
        </c:ser>
        <c:dLbls>
          <c:showLegendKey val="0"/>
          <c:showVal val="0"/>
          <c:showCatName val="0"/>
          <c:showSerName val="0"/>
          <c:showPercent val="0"/>
          <c:showBubbleSize val="0"/>
        </c:dLbls>
        <c:gapWidth val="150"/>
        <c:axId val="408010776"/>
        <c:axId val="4080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408010776"/>
        <c:axId val="408011168"/>
      </c:lineChart>
      <c:dateAx>
        <c:axId val="408010776"/>
        <c:scaling>
          <c:orientation val="minMax"/>
        </c:scaling>
        <c:delete val="1"/>
        <c:axPos val="b"/>
        <c:numFmt formatCode="ge" sourceLinked="1"/>
        <c:majorTickMark val="none"/>
        <c:minorTickMark val="none"/>
        <c:tickLblPos val="none"/>
        <c:crossAx val="408011168"/>
        <c:crosses val="autoZero"/>
        <c:auto val="1"/>
        <c:lblOffset val="100"/>
        <c:baseTimeUnit val="years"/>
      </c:dateAx>
      <c:valAx>
        <c:axId val="4080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1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68.41</c:v>
                </c:pt>
                <c:pt idx="1">
                  <c:v>68.989999999999995</c:v>
                </c:pt>
                <c:pt idx="2">
                  <c:v>69.88</c:v>
                </c:pt>
                <c:pt idx="3">
                  <c:v>70.84</c:v>
                </c:pt>
                <c:pt idx="4">
                  <c:v>70.84</c:v>
                </c:pt>
              </c:numCache>
            </c:numRef>
          </c:val>
        </c:ser>
        <c:dLbls>
          <c:showLegendKey val="0"/>
          <c:showVal val="0"/>
          <c:showCatName val="0"/>
          <c:showSerName val="0"/>
          <c:showPercent val="0"/>
          <c:showBubbleSize val="0"/>
        </c:dLbls>
        <c:gapWidth val="150"/>
        <c:axId val="408012344"/>
        <c:axId val="4080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408012344"/>
        <c:axId val="408012736"/>
      </c:lineChart>
      <c:dateAx>
        <c:axId val="408012344"/>
        <c:scaling>
          <c:orientation val="minMax"/>
        </c:scaling>
        <c:delete val="1"/>
        <c:axPos val="b"/>
        <c:numFmt formatCode="ge" sourceLinked="1"/>
        <c:majorTickMark val="none"/>
        <c:minorTickMark val="none"/>
        <c:tickLblPos val="none"/>
        <c:crossAx val="408012736"/>
        <c:crosses val="autoZero"/>
        <c:auto val="1"/>
        <c:lblOffset val="100"/>
        <c:baseTimeUnit val="years"/>
      </c:dateAx>
      <c:valAx>
        <c:axId val="4080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1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108.57</c:v>
                </c:pt>
                <c:pt idx="1">
                  <c:v>106.61</c:v>
                </c:pt>
                <c:pt idx="2">
                  <c:v>107.92</c:v>
                </c:pt>
                <c:pt idx="3">
                  <c:v>107.31</c:v>
                </c:pt>
                <c:pt idx="4">
                  <c:v>107.79</c:v>
                </c:pt>
              </c:numCache>
            </c:numRef>
          </c:val>
        </c:ser>
        <c:dLbls>
          <c:showLegendKey val="0"/>
          <c:showVal val="0"/>
          <c:showCatName val="0"/>
          <c:showSerName val="0"/>
          <c:showPercent val="0"/>
          <c:showBubbleSize val="0"/>
        </c:dLbls>
        <c:gapWidth val="150"/>
        <c:axId val="436954776"/>
        <c:axId val="4369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954776"/>
        <c:axId val="436955168"/>
      </c:lineChart>
      <c:dateAx>
        <c:axId val="436954776"/>
        <c:scaling>
          <c:orientation val="minMax"/>
        </c:scaling>
        <c:delete val="1"/>
        <c:axPos val="b"/>
        <c:numFmt formatCode="ge" sourceLinked="1"/>
        <c:majorTickMark val="none"/>
        <c:minorTickMark val="none"/>
        <c:tickLblPos val="none"/>
        <c:crossAx val="436955168"/>
        <c:crosses val="autoZero"/>
        <c:auto val="1"/>
        <c:lblOffset val="100"/>
        <c:baseTimeUnit val="years"/>
      </c:dateAx>
      <c:valAx>
        <c:axId val="4369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5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6956344"/>
        <c:axId val="40848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6956344"/>
        <c:axId val="408483304"/>
      </c:lineChart>
      <c:dateAx>
        <c:axId val="436956344"/>
        <c:scaling>
          <c:orientation val="minMax"/>
        </c:scaling>
        <c:delete val="1"/>
        <c:axPos val="b"/>
        <c:numFmt formatCode="ge" sourceLinked="1"/>
        <c:majorTickMark val="none"/>
        <c:minorTickMark val="none"/>
        <c:tickLblPos val="none"/>
        <c:crossAx val="408483304"/>
        <c:crosses val="autoZero"/>
        <c:auto val="1"/>
        <c:lblOffset val="100"/>
        <c:baseTimeUnit val="years"/>
      </c:dateAx>
      <c:valAx>
        <c:axId val="40848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5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484480"/>
        <c:axId val="40848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484480"/>
        <c:axId val="408484872"/>
      </c:lineChart>
      <c:dateAx>
        <c:axId val="408484480"/>
        <c:scaling>
          <c:orientation val="minMax"/>
        </c:scaling>
        <c:delete val="1"/>
        <c:axPos val="b"/>
        <c:numFmt formatCode="ge" sourceLinked="1"/>
        <c:majorTickMark val="none"/>
        <c:minorTickMark val="none"/>
        <c:tickLblPos val="none"/>
        <c:crossAx val="408484872"/>
        <c:crosses val="autoZero"/>
        <c:auto val="1"/>
        <c:lblOffset val="100"/>
        <c:baseTimeUnit val="years"/>
      </c:dateAx>
      <c:valAx>
        <c:axId val="40848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486048"/>
        <c:axId val="40848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486048"/>
        <c:axId val="408486440"/>
      </c:lineChart>
      <c:dateAx>
        <c:axId val="408486048"/>
        <c:scaling>
          <c:orientation val="minMax"/>
        </c:scaling>
        <c:delete val="1"/>
        <c:axPos val="b"/>
        <c:numFmt formatCode="ge" sourceLinked="1"/>
        <c:majorTickMark val="none"/>
        <c:minorTickMark val="none"/>
        <c:tickLblPos val="none"/>
        <c:crossAx val="408486440"/>
        <c:crosses val="autoZero"/>
        <c:auto val="1"/>
        <c:lblOffset val="100"/>
        <c:baseTimeUnit val="years"/>
      </c:dateAx>
      <c:valAx>
        <c:axId val="40848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8487616"/>
        <c:axId val="40848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8487616"/>
        <c:axId val="408488008"/>
      </c:lineChart>
      <c:dateAx>
        <c:axId val="408487616"/>
        <c:scaling>
          <c:orientation val="minMax"/>
        </c:scaling>
        <c:delete val="1"/>
        <c:axPos val="b"/>
        <c:numFmt formatCode="ge" sourceLinked="1"/>
        <c:majorTickMark val="none"/>
        <c:minorTickMark val="none"/>
        <c:tickLblPos val="none"/>
        <c:crossAx val="408488008"/>
        <c:crosses val="autoZero"/>
        <c:auto val="1"/>
        <c:lblOffset val="100"/>
        <c:baseTimeUnit val="years"/>
      </c:dateAx>
      <c:valAx>
        <c:axId val="40848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8489184"/>
        <c:axId val="40848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408489184"/>
        <c:axId val="408489576"/>
      </c:lineChart>
      <c:dateAx>
        <c:axId val="408489184"/>
        <c:scaling>
          <c:orientation val="minMax"/>
        </c:scaling>
        <c:delete val="1"/>
        <c:axPos val="b"/>
        <c:numFmt formatCode="ge" sourceLinked="1"/>
        <c:majorTickMark val="none"/>
        <c:minorTickMark val="none"/>
        <c:tickLblPos val="none"/>
        <c:crossAx val="408489576"/>
        <c:crosses val="autoZero"/>
        <c:auto val="1"/>
        <c:lblOffset val="100"/>
        <c:baseTimeUnit val="years"/>
      </c:dateAx>
      <c:valAx>
        <c:axId val="40848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82.63</c:v>
                </c:pt>
                <c:pt idx="1">
                  <c:v>87.87</c:v>
                </c:pt>
                <c:pt idx="2">
                  <c:v>89.62</c:v>
                </c:pt>
                <c:pt idx="3">
                  <c:v>99.26</c:v>
                </c:pt>
                <c:pt idx="4">
                  <c:v>102.61</c:v>
                </c:pt>
              </c:numCache>
            </c:numRef>
          </c:val>
        </c:ser>
        <c:dLbls>
          <c:showLegendKey val="0"/>
          <c:showVal val="0"/>
          <c:showCatName val="0"/>
          <c:showSerName val="0"/>
          <c:showPercent val="0"/>
          <c:showBubbleSize val="0"/>
        </c:dLbls>
        <c:gapWidth val="150"/>
        <c:axId val="408490752"/>
        <c:axId val="4080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408490752"/>
        <c:axId val="408008032"/>
      </c:lineChart>
      <c:dateAx>
        <c:axId val="408490752"/>
        <c:scaling>
          <c:orientation val="minMax"/>
        </c:scaling>
        <c:delete val="1"/>
        <c:axPos val="b"/>
        <c:numFmt formatCode="ge" sourceLinked="1"/>
        <c:majorTickMark val="none"/>
        <c:minorTickMark val="none"/>
        <c:tickLblPos val="none"/>
        <c:crossAx val="408008032"/>
        <c:crosses val="autoZero"/>
        <c:auto val="1"/>
        <c:lblOffset val="100"/>
        <c:baseTimeUnit val="years"/>
      </c:dateAx>
      <c:valAx>
        <c:axId val="4080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4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223.58</c:v>
                </c:pt>
                <c:pt idx="1">
                  <c:v>212.66</c:v>
                </c:pt>
                <c:pt idx="2">
                  <c:v>211.36</c:v>
                </c:pt>
                <c:pt idx="3">
                  <c:v>191.6</c:v>
                </c:pt>
                <c:pt idx="4">
                  <c:v>181.6</c:v>
                </c:pt>
              </c:numCache>
            </c:numRef>
          </c:val>
        </c:ser>
        <c:dLbls>
          <c:showLegendKey val="0"/>
          <c:showVal val="0"/>
          <c:showCatName val="0"/>
          <c:showSerName val="0"/>
          <c:showPercent val="0"/>
          <c:showBubbleSize val="0"/>
        </c:dLbls>
        <c:gapWidth val="150"/>
        <c:axId val="408009208"/>
        <c:axId val="4080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408009208"/>
        <c:axId val="408009600"/>
      </c:lineChart>
      <c:dateAx>
        <c:axId val="408009208"/>
        <c:scaling>
          <c:orientation val="minMax"/>
        </c:scaling>
        <c:delete val="1"/>
        <c:axPos val="b"/>
        <c:numFmt formatCode="ge" sourceLinked="1"/>
        <c:majorTickMark val="none"/>
        <c:minorTickMark val="none"/>
        <c:tickLblPos val="none"/>
        <c:crossAx val="408009600"/>
        <c:crosses val="autoZero"/>
        <c:auto val="1"/>
        <c:lblOffset val="100"/>
        <c:baseTimeUnit val="years"/>
      </c:dateAx>
      <c:valAx>
        <c:axId val="4080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00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60" zoomScaleNormal="80" workbookViewId="0">
      <selection activeCell="DB68" sqref="DB68"/>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北海道　乙部町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3919</v>
      </c>
      <c r="AM8" s="50"/>
      <c r="AN8" s="50"/>
      <c r="AO8" s="50"/>
      <c r="AP8" s="50"/>
      <c r="AQ8" s="50"/>
      <c r="AR8" s="50"/>
      <c r="AS8" s="50"/>
      <c r="AT8" s="45">
        <f>データ!T6</f>
        <v>162.59</v>
      </c>
      <c r="AU8" s="45"/>
      <c r="AV8" s="45"/>
      <c r="AW8" s="45"/>
      <c r="AX8" s="45"/>
      <c r="AY8" s="45"/>
      <c r="AZ8" s="45"/>
      <c r="BA8" s="45"/>
      <c r="BB8" s="45">
        <f>データ!U6</f>
        <v>24.1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66.02</v>
      </c>
      <c r="Q10" s="45"/>
      <c r="R10" s="45"/>
      <c r="S10" s="45"/>
      <c r="T10" s="45"/>
      <c r="U10" s="45"/>
      <c r="V10" s="45"/>
      <c r="W10" s="45">
        <f>データ!Q6</f>
        <v>98.62</v>
      </c>
      <c r="X10" s="45"/>
      <c r="Y10" s="45"/>
      <c r="Z10" s="45"/>
      <c r="AA10" s="45"/>
      <c r="AB10" s="45"/>
      <c r="AC10" s="45"/>
      <c r="AD10" s="50">
        <f>データ!R6</f>
        <v>3520</v>
      </c>
      <c r="AE10" s="50"/>
      <c r="AF10" s="50"/>
      <c r="AG10" s="50"/>
      <c r="AH10" s="50"/>
      <c r="AI10" s="50"/>
      <c r="AJ10" s="50"/>
      <c r="AK10" s="2"/>
      <c r="AL10" s="50">
        <f>データ!V6</f>
        <v>2565</v>
      </c>
      <c r="AM10" s="50"/>
      <c r="AN10" s="50"/>
      <c r="AO10" s="50"/>
      <c r="AP10" s="50"/>
      <c r="AQ10" s="50"/>
      <c r="AR10" s="50"/>
      <c r="AS10" s="50"/>
      <c r="AT10" s="45">
        <f>データ!W6</f>
        <v>0.96</v>
      </c>
      <c r="AU10" s="45"/>
      <c r="AV10" s="45"/>
      <c r="AW10" s="45"/>
      <c r="AX10" s="45"/>
      <c r="AY10" s="45"/>
      <c r="AZ10" s="45"/>
      <c r="BA10" s="45"/>
      <c r="BB10" s="45">
        <f>データ!X6</f>
        <v>2671.88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2"/>
  <cols>
    <col min="1" max="1" width="9" style="3"/>
    <col min="2" max="144" width="11.8867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13641</v>
      </c>
      <c r="D6" s="33">
        <f t="shared" si="3"/>
        <v>47</v>
      </c>
      <c r="E6" s="33">
        <f t="shared" si="3"/>
        <v>17</v>
      </c>
      <c r="F6" s="33">
        <f t="shared" si="3"/>
        <v>4</v>
      </c>
      <c r="G6" s="33">
        <f t="shared" si="3"/>
        <v>0</v>
      </c>
      <c r="H6" s="33" t="str">
        <f t="shared" si="3"/>
        <v>北海道　乙部町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66.02</v>
      </c>
      <c r="Q6" s="34">
        <f t="shared" si="3"/>
        <v>98.62</v>
      </c>
      <c r="R6" s="34">
        <f t="shared" si="3"/>
        <v>3520</v>
      </c>
      <c r="S6" s="34">
        <f t="shared" si="3"/>
        <v>3919</v>
      </c>
      <c r="T6" s="34">
        <f t="shared" si="3"/>
        <v>162.59</v>
      </c>
      <c r="U6" s="34">
        <f t="shared" si="3"/>
        <v>24.1</v>
      </c>
      <c r="V6" s="34">
        <f t="shared" si="3"/>
        <v>2565</v>
      </c>
      <c r="W6" s="34">
        <f t="shared" si="3"/>
        <v>0.96</v>
      </c>
      <c r="X6" s="34">
        <f t="shared" si="3"/>
        <v>2671.88</v>
      </c>
      <c r="Y6" s="35">
        <f>IF(Y7="",NA(),Y7)</f>
        <v>108.57</v>
      </c>
      <c r="Z6" s="35">
        <f t="shared" ref="Z6:AH6" si="4">IF(Z7="",NA(),Z7)</f>
        <v>106.61</v>
      </c>
      <c r="AA6" s="35">
        <f t="shared" si="4"/>
        <v>107.92</v>
      </c>
      <c r="AB6" s="35">
        <f t="shared" si="4"/>
        <v>107.31</v>
      </c>
      <c r="AC6" s="35">
        <f t="shared" si="4"/>
        <v>107.79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82.63</v>
      </c>
      <c r="BR6" s="35">
        <f t="shared" ref="BR6:BZ6" si="8">IF(BR7="",NA(),BR7)</f>
        <v>87.87</v>
      </c>
      <c r="BS6" s="35">
        <f t="shared" si="8"/>
        <v>89.62</v>
      </c>
      <c r="BT6" s="35">
        <f t="shared" si="8"/>
        <v>99.26</v>
      </c>
      <c r="BU6" s="35">
        <f t="shared" si="8"/>
        <v>102.61</v>
      </c>
      <c r="BV6" s="35">
        <f t="shared" si="8"/>
        <v>51.73</v>
      </c>
      <c r="BW6" s="35">
        <f t="shared" si="8"/>
        <v>53.01</v>
      </c>
      <c r="BX6" s="35">
        <f t="shared" si="8"/>
        <v>50.54</v>
      </c>
      <c r="BY6" s="35">
        <f t="shared" si="8"/>
        <v>66.22</v>
      </c>
      <c r="BZ6" s="35">
        <f t="shared" si="8"/>
        <v>69.87</v>
      </c>
      <c r="CA6" s="34" t="str">
        <f>IF(CA7="","",IF(CA7="-","【-】","【"&amp;SUBSTITUTE(TEXT(CA7,"#,##0.00"),"-","△")&amp;"】"))</f>
        <v>【69.80】</v>
      </c>
      <c r="CB6" s="35">
        <f>IF(CB7="",NA(),CB7)</f>
        <v>223.58</v>
      </c>
      <c r="CC6" s="35">
        <f t="shared" ref="CC6:CK6" si="9">IF(CC7="",NA(),CC7)</f>
        <v>212.66</v>
      </c>
      <c r="CD6" s="35">
        <f t="shared" si="9"/>
        <v>211.36</v>
      </c>
      <c r="CE6" s="35">
        <f t="shared" si="9"/>
        <v>191.6</v>
      </c>
      <c r="CF6" s="35">
        <f t="shared" si="9"/>
        <v>181.6</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46.92</v>
      </c>
      <c r="CN6" s="35">
        <f t="shared" ref="CN6:CV6" si="10">IF(CN7="",NA(),CN7)</f>
        <v>46.2</v>
      </c>
      <c r="CO6" s="35">
        <f t="shared" si="10"/>
        <v>55.34</v>
      </c>
      <c r="CP6" s="35">
        <f t="shared" si="10"/>
        <v>63.78</v>
      </c>
      <c r="CQ6" s="35">
        <f t="shared" si="10"/>
        <v>65.92</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68.41</v>
      </c>
      <c r="CY6" s="35">
        <f t="shared" ref="CY6:DG6" si="11">IF(CY7="",NA(),CY7)</f>
        <v>68.989999999999995</v>
      </c>
      <c r="CZ6" s="35">
        <f t="shared" si="11"/>
        <v>69.88</v>
      </c>
      <c r="DA6" s="35">
        <f t="shared" si="11"/>
        <v>70.84</v>
      </c>
      <c r="DB6" s="35">
        <f t="shared" si="11"/>
        <v>70.84</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c r="A7" s="28"/>
      <c r="B7" s="37">
        <v>2016</v>
      </c>
      <c r="C7" s="37">
        <v>13641</v>
      </c>
      <c r="D7" s="37">
        <v>47</v>
      </c>
      <c r="E7" s="37">
        <v>17</v>
      </c>
      <c r="F7" s="37">
        <v>4</v>
      </c>
      <c r="G7" s="37">
        <v>0</v>
      </c>
      <c r="H7" s="37" t="s">
        <v>109</v>
      </c>
      <c r="I7" s="37" t="s">
        <v>110</v>
      </c>
      <c r="J7" s="37" t="s">
        <v>111</v>
      </c>
      <c r="K7" s="37" t="s">
        <v>112</v>
      </c>
      <c r="L7" s="37" t="s">
        <v>113</v>
      </c>
      <c r="M7" s="37"/>
      <c r="N7" s="38" t="s">
        <v>114</v>
      </c>
      <c r="O7" s="38" t="s">
        <v>115</v>
      </c>
      <c r="P7" s="38">
        <v>66.02</v>
      </c>
      <c r="Q7" s="38">
        <v>98.62</v>
      </c>
      <c r="R7" s="38">
        <v>3520</v>
      </c>
      <c r="S7" s="38">
        <v>3919</v>
      </c>
      <c r="T7" s="38">
        <v>162.59</v>
      </c>
      <c r="U7" s="38">
        <v>24.1</v>
      </c>
      <c r="V7" s="38">
        <v>2565</v>
      </c>
      <c r="W7" s="38">
        <v>0.96</v>
      </c>
      <c r="X7" s="38">
        <v>2671.88</v>
      </c>
      <c r="Y7" s="38">
        <v>108.57</v>
      </c>
      <c r="Z7" s="38">
        <v>106.61</v>
      </c>
      <c r="AA7" s="38">
        <v>107.92</v>
      </c>
      <c r="AB7" s="38">
        <v>107.31</v>
      </c>
      <c r="AC7" s="38">
        <v>107.79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1434.89</v>
      </c>
      <c r="BO7" s="38">
        <v>1298.9100000000001</v>
      </c>
      <c r="BP7" s="38">
        <v>1348.09</v>
      </c>
      <c r="BQ7" s="38">
        <v>82.63</v>
      </c>
      <c r="BR7" s="38">
        <v>87.87</v>
      </c>
      <c r="BS7" s="38">
        <v>89.62</v>
      </c>
      <c r="BT7" s="38">
        <v>99.26</v>
      </c>
      <c r="BU7" s="38">
        <v>102.61</v>
      </c>
      <c r="BV7" s="38">
        <v>51.73</v>
      </c>
      <c r="BW7" s="38">
        <v>53.01</v>
      </c>
      <c r="BX7" s="38">
        <v>50.54</v>
      </c>
      <c r="BY7" s="38">
        <v>66.22</v>
      </c>
      <c r="BZ7" s="38">
        <v>69.87</v>
      </c>
      <c r="CA7" s="38">
        <v>69.8</v>
      </c>
      <c r="CB7" s="38">
        <v>223.58</v>
      </c>
      <c r="CC7" s="38">
        <v>212.66</v>
      </c>
      <c r="CD7" s="38">
        <v>211.36</v>
      </c>
      <c r="CE7" s="38">
        <v>191.6</v>
      </c>
      <c r="CF7" s="38">
        <v>181.6</v>
      </c>
      <c r="CG7" s="38">
        <v>310.47000000000003</v>
      </c>
      <c r="CH7" s="38">
        <v>299.39</v>
      </c>
      <c r="CI7" s="38">
        <v>320.36</v>
      </c>
      <c r="CJ7" s="38">
        <v>246.72</v>
      </c>
      <c r="CK7" s="38">
        <v>234.96</v>
      </c>
      <c r="CL7" s="38">
        <v>232.54</v>
      </c>
      <c r="CM7" s="38">
        <v>46.92</v>
      </c>
      <c r="CN7" s="38">
        <v>46.2</v>
      </c>
      <c r="CO7" s="38">
        <v>55.34</v>
      </c>
      <c r="CP7" s="38">
        <v>63.78</v>
      </c>
      <c r="CQ7" s="38">
        <v>65.92</v>
      </c>
      <c r="CR7" s="38">
        <v>36.67</v>
      </c>
      <c r="CS7" s="38">
        <v>36.200000000000003</v>
      </c>
      <c r="CT7" s="38">
        <v>34.74</v>
      </c>
      <c r="CU7" s="38">
        <v>41.35</v>
      </c>
      <c r="CV7" s="38">
        <v>42.9</v>
      </c>
      <c r="CW7" s="38">
        <v>42.17</v>
      </c>
      <c r="CX7" s="38">
        <v>68.41</v>
      </c>
      <c r="CY7" s="38">
        <v>68.989999999999995</v>
      </c>
      <c r="CZ7" s="38">
        <v>69.88</v>
      </c>
      <c r="DA7" s="38">
        <v>70.84</v>
      </c>
      <c r="DB7" s="38">
        <v>70.84</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zaisei004</cp:lastModifiedBy>
  <cp:lastPrinted>2018-01-31T04:44:58Z</cp:lastPrinted>
  <dcterms:created xsi:type="dcterms:W3CDTF">2017-12-25T02:15:03Z</dcterms:created>
  <dcterms:modified xsi:type="dcterms:W3CDTF">2018-01-31T04:46:22Z</dcterms:modified>
  <cp:category/>
</cp:coreProperties>
</file>